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defaultThemeVersion="124226"/>
  <mc:AlternateContent xmlns:mc="http://schemas.openxmlformats.org/markup-compatibility/2006">
    <mc:Choice Requires="x15">
      <x15ac:absPath xmlns:x15ac="http://schemas.microsoft.com/office/spreadsheetml/2010/11/ac" url="\\rrcclafp02.rrcc.ccofc.edu\Shared\Business Services\Travel\Travel\Forms\"/>
    </mc:Choice>
  </mc:AlternateContent>
  <xr:revisionPtr revIDLastSave="0" documentId="8_{C144DE1C-66ED-45DA-AAEE-70F321E7B0C7}" xr6:coauthVersionLast="36" xr6:coauthVersionMax="36" xr10:uidLastSave="{00000000-0000-0000-0000-000000000000}"/>
  <bookViews>
    <workbookView xWindow="0" yWindow="0" windowWidth="20490" windowHeight="7545" tabRatio="609" xr2:uid="{00000000-000D-0000-FFFF-FFFF00000000}"/>
  </bookViews>
  <sheets>
    <sheet name="1-Directions and Policies" sheetId="4" r:id="rId1"/>
    <sheet name="2-RRCC Travel Voucher" sheetId="1" r:id="rId2"/>
    <sheet name="3-Extra Page-Mileage Only" sheetId="5" r:id="rId3"/>
    <sheet name="4-Per Diem and Mileage Rates" sheetId="3" r:id="rId4"/>
  </sheets>
  <definedNames>
    <definedName name="Form" localSheetId="2">'3-Extra Page-Mileage Only'!$I$11</definedName>
    <definedName name="Form">'2-RRCC Travel Voucher'!$I$14</definedName>
    <definedName name="Mileage_Rate">'4-Per Diem and Mileage Rates'!$O$10:$Q$17</definedName>
    <definedName name="_xlnm.Print_Area" localSheetId="1">'2-RRCC Travel Voucher'!$A$1:$O$53</definedName>
    <definedName name="_xlnm.Print_Area" localSheetId="2">'3-Extra Page-Mileage Only'!$A$1:$O$45</definedName>
    <definedName name="_xlnm.Print_Titles" localSheetId="0">'1-Directions and Policies'!$1:$1</definedName>
    <definedName name="Rate_Table">'4-Per Diem and Mileage Rates'!$A$8:$L$17</definedName>
  </definedNames>
  <calcPr calcId="191029"/>
</workbook>
</file>

<file path=xl/calcChain.xml><?xml version="1.0" encoding="utf-8"?>
<calcChain xmlns="http://schemas.openxmlformats.org/spreadsheetml/2006/main">
  <c r="G23" i="1" l="1"/>
  <c r="H23" i="1" s="1"/>
  <c r="G22" i="1"/>
  <c r="H22" i="1" s="1"/>
  <c r="G21" i="1"/>
  <c r="H21" i="1" s="1"/>
  <c r="G20" i="1"/>
  <c r="H20" i="1" s="1"/>
  <c r="G19" i="1"/>
  <c r="H19" i="1" s="1"/>
  <c r="G18" i="1"/>
  <c r="H18" i="1" s="1"/>
  <c r="G17" i="1"/>
  <c r="H17" i="1" s="1"/>
  <c r="O17" i="1" s="1"/>
  <c r="G16" i="1"/>
  <c r="H16" i="1" s="1"/>
  <c r="G15" i="1"/>
  <c r="H15" i="1" s="1"/>
  <c r="G14" i="1"/>
  <c r="H14" i="1" s="1"/>
  <c r="O23" i="1" l="1"/>
  <c r="F24" i="1" l="1"/>
  <c r="C16" i="3" l="1"/>
  <c r="C15" i="3"/>
  <c r="C14" i="3"/>
  <c r="C13" i="3"/>
  <c r="B13" i="1"/>
  <c r="B12" i="1"/>
  <c r="B23" i="1"/>
  <c r="B22" i="1"/>
  <c r="B21" i="1"/>
  <c r="B20" i="1"/>
  <c r="B19" i="1"/>
  <c r="B18" i="1"/>
  <c r="B17" i="1"/>
  <c r="B16" i="1"/>
  <c r="B15" i="1"/>
  <c r="B14" i="1"/>
  <c r="B38" i="5"/>
  <c r="B37" i="5"/>
  <c r="B36" i="5"/>
  <c r="B35" i="5"/>
  <c r="B34" i="5"/>
  <c r="B33" i="5"/>
  <c r="B32" i="5"/>
  <c r="B31" i="5"/>
  <c r="B30" i="5"/>
  <c r="B29" i="5"/>
  <c r="B28" i="5"/>
  <c r="B27" i="5"/>
  <c r="B26" i="5"/>
  <c r="B25" i="5"/>
  <c r="B24" i="5"/>
  <c r="B23" i="5"/>
  <c r="B22" i="5"/>
  <c r="B21" i="5"/>
  <c r="B20" i="5"/>
  <c r="B19" i="5"/>
  <c r="B18" i="5"/>
  <c r="B17" i="5"/>
  <c r="B16" i="5"/>
  <c r="B15" i="5"/>
  <c r="B14" i="5"/>
  <c r="B13" i="5"/>
  <c r="B12" i="5"/>
  <c r="B11" i="5"/>
  <c r="B10" i="5"/>
  <c r="B9" i="5"/>
  <c r="N24" i="1"/>
  <c r="M24" i="1"/>
  <c r="M26" i="1" s="1"/>
  <c r="L24" i="1"/>
  <c r="L26" i="1" s="1"/>
  <c r="K24" i="1"/>
  <c r="K26" i="1" s="1"/>
  <c r="J24" i="1"/>
  <c r="J26" i="1" s="1"/>
  <c r="I24" i="1"/>
  <c r="I26" i="1" s="1"/>
  <c r="A1" i="5"/>
  <c r="N40" i="5"/>
  <c r="O21" i="1"/>
  <c r="C4" i="5"/>
  <c r="O4" i="5"/>
  <c r="N3" i="5"/>
  <c r="J3" i="5"/>
  <c r="E3" i="5"/>
  <c r="N39" i="5"/>
  <c r="N25" i="1" s="1"/>
  <c r="K39" i="5"/>
  <c r="F25" i="1" s="1"/>
  <c r="F26" i="1" s="1"/>
  <c r="M16" i="3"/>
  <c r="M15" i="3"/>
  <c r="M14" i="3"/>
  <c r="M13" i="3"/>
  <c r="G13" i="1"/>
  <c r="H13" i="1" s="1"/>
  <c r="O13" i="1" s="1"/>
  <c r="O31" i="1"/>
  <c r="O14" i="1"/>
  <c r="O15" i="1"/>
  <c r="O16" i="1"/>
  <c r="O18" i="1"/>
  <c r="O19" i="1"/>
  <c r="O20" i="1"/>
  <c r="O22" i="1"/>
  <c r="G25" i="1"/>
  <c r="G12" i="1"/>
  <c r="H12" i="1" s="1"/>
  <c r="O12" i="1" s="1"/>
  <c r="J51" i="3"/>
  <c r="J50" i="3"/>
  <c r="J46" i="3"/>
  <c r="J45" i="3"/>
  <c r="J41" i="3"/>
  <c r="J40" i="3"/>
  <c r="D17" i="3"/>
  <c r="L17" i="3"/>
  <c r="J17" i="3"/>
  <c r="H17" i="3"/>
  <c r="F17" i="3"/>
  <c r="B17" i="3"/>
  <c r="K16" i="3"/>
  <c r="I16" i="3"/>
  <c r="G16" i="3"/>
  <c r="E16" i="3"/>
  <c r="K15" i="3"/>
  <c r="I15" i="3"/>
  <c r="G15" i="3"/>
  <c r="E15" i="3"/>
  <c r="K14" i="3"/>
  <c r="I14" i="3"/>
  <c r="G14" i="3"/>
  <c r="E14" i="3"/>
  <c r="K13" i="3"/>
  <c r="K17" i="3" s="1"/>
  <c r="I13" i="3"/>
  <c r="G13" i="3"/>
  <c r="E13" i="3"/>
  <c r="O35" i="1"/>
  <c r="L38" i="5" l="1"/>
  <c r="M38" i="5" s="1"/>
  <c r="O38" i="5" s="1"/>
  <c r="L34" i="5"/>
  <c r="M34" i="5" s="1"/>
  <c r="O34" i="5" s="1"/>
  <c r="L30" i="5"/>
  <c r="M30" i="5" s="1"/>
  <c r="O30" i="5" s="1"/>
  <c r="L26" i="5"/>
  <c r="M26" i="5" s="1"/>
  <c r="O26" i="5" s="1"/>
  <c r="L22" i="5"/>
  <c r="M22" i="5" s="1"/>
  <c r="O22" i="5" s="1"/>
  <c r="L18" i="5"/>
  <c r="M18" i="5" s="1"/>
  <c r="O18" i="5" s="1"/>
  <c r="L14" i="5"/>
  <c r="M14" i="5" s="1"/>
  <c r="O14" i="5" s="1"/>
  <c r="L10" i="5"/>
  <c r="M10" i="5" s="1"/>
  <c r="O10" i="5" s="1"/>
  <c r="L37" i="5"/>
  <c r="M37" i="5" s="1"/>
  <c r="O37" i="5" s="1"/>
  <c r="L33" i="5"/>
  <c r="M33" i="5" s="1"/>
  <c r="O33" i="5" s="1"/>
  <c r="L29" i="5"/>
  <c r="M29" i="5" s="1"/>
  <c r="O29" i="5" s="1"/>
  <c r="L25" i="5"/>
  <c r="M25" i="5" s="1"/>
  <c r="O25" i="5" s="1"/>
  <c r="L21" i="5"/>
  <c r="M21" i="5" s="1"/>
  <c r="O21" i="5" s="1"/>
  <c r="L17" i="5"/>
  <c r="M17" i="5" s="1"/>
  <c r="O17" i="5" s="1"/>
  <c r="L13" i="5"/>
  <c r="M13" i="5" s="1"/>
  <c r="O13" i="5" s="1"/>
  <c r="L9" i="5"/>
  <c r="M9" i="5" s="1"/>
  <c r="O9" i="5" s="1"/>
  <c r="L35" i="5"/>
  <c r="M35" i="5" s="1"/>
  <c r="O35" i="5" s="1"/>
  <c r="L31" i="5"/>
  <c r="M31" i="5" s="1"/>
  <c r="O31" i="5" s="1"/>
  <c r="L27" i="5"/>
  <c r="M27" i="5" s="1"/>
  <c r="O27" i="5" s="1"/>
  <c r="L23" i="5"/>
  <c r="M23" i="5" s="1"/>
  <c r="O23" i="5" s="1"/>
  <c r="L19" i="5"/>
  <c r="M19" i="5" s="1"/>
  <c r="O19" i="5" s="1"/>
  <c r="L15" i="5"/>
  <c r="M15" i="5" s="1"/>
  <c r="O15" i="5" s="1"/>
  <c r="L11" i="5"/>
  <c r="M11" i="5" s="1"/>
  <c r="O11" i="5" s="1"/>
  <c r="L36" i="5"/>
  <c r="M36" i="5" s="1"/>
  <c r="O36" i="5" s="1"/>
  <c r="L32" i="5"/>
  <c r="M32" i="5" s="1"/>
  <c r="O32" i="5" s="1"/>
  <c r="L28" i="5"/>
  <c r="M28" i="5" s="1"/>
  <c r="O28" i="5" s="1"/>
  <c r="L24" i="5"/>
  <c r="M24" i="5" s="1"/>
  <c r="O24" i="5" s="1"/>
  <c r="L20" i="5"/>
  <c r="M20" i="5" s="1"/>
  <c r="O20" i="5" s="1"/>
  <c r="L16" i="5"/>
  <c r="M16" i="5" s="1"/>
  <c r="O16" i="5" s="1"/>
  <c r="L12" i="5"/>
  <c r="M12" i="5" s="1"/>
  <c r="O12" i="5" s="1"/>
  <c r="I17" i="3"/>
  <c r="E17" i="3"/>
  <c r="G17" i="3"/>
  <c r="J47" i="3"/>
  <c r="J42" i="3"/>
  <c r="C17" i="3"/>
  <c r="O24" i="1"/>
  <c r="M17" i="3"/>
  <c r="H24" i="1"/>
  <c r="N26" i="1"/>
  <c r="O39" i="5" l="1"/>
  <c r="M39" i="5"/>
  <c r="H25" i="1" s="1"/>
  <c r="O25" i="1" s="1"/>
  <c r="O26" i="1" s="1"/>
  <c r="O32" i="1" s="1"/>
  <c r="O37" i="1" s="1"/>
  <c r="H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localdefprof</author>
    <author>Judy.Luhman</author>
  </authors>
  <commentList>
    <comment ref="O6" authorId="0" shapeId="0" xr:uid="{00000000-0006-0000-0100-000001000000}">
      <text>
        <r>
          <rPr>
            <b/>
            <sz val="9"/>
            <color indexed="81"/>
            <rFont val="Tahoma"/>
            <family val="2"/>
          </rPr>
          <t>Leave blank unless an advance was received</t>
        </r>
        <r>
          <rPr>
            <sz val="9"/>
            <color indexed="81"/>
            <rFont val="Tahoma"/>
            <family val="2"/>
          </rPr>
          <t xml:space="preserve">
</t>
        </r>
      </text>
    </comment>
    <comment ref="I9" authorId="1" shapeId="0" xr:uid="{00000000-0006-0000-0100-000002000000}">
      <text>
        <r>
          <rPr>
            <sz val="9"/>
            <color indexed="81"/>
            <rFont val="Tahoma"/>
            <family val="2"/>
          </rPr>
          <t xml:space="preserve">Click on Rate Table link to the left to get standard rates.  Click on CONUS US to determine rate per destination.
</t>
        </r>
      </text>
    </comment>
    <comment ref="B10" authorId="1" shapeId="0" xr:uid="{00000000-0006-0000-0100-000003000000}">
      <text>
        <r>
          <rPr>
            <sz val="9"/>
            <color indexed="81"/>
            <rFont val="Tahoma"/>
            <family val="2"/>
          </rPr>
          <t xml:space="preserve">Items more than 60 days after trip and receipt of complete, approved document are considered taxable.
</t>
        </r>
      </text>
    </comment>
    <comment ref="F11" authorId="1" shapeId="0" xr:uid="{00000000-0006-0000-0100-00000400000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G11" authorId="1" shapeId="0" xr:uid="{00000000-0006-0000-0100-00000500000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11" authorId="1" shapeId="0" xr:uid="{00000000-0006-0000-0100-000006000000}">
      <text>
        <r>
          <rPr>
            <b/>
            <sz val="9"/>
            <color indexed="81"/>
            <rFont val="Tahoma"/>
            <family val="2"/>
          </rPr>
          <t xml:space="preserve">Other: </t>
        </r>
        <r>
          <rPr>
            <sz val="9"/>
            <color indexed="81"/>
            <rFont val="Tahoma"/>
            <family val="2"/>
          </rPr>
          <t>Taxi, shuttles, public transporation, airline baggage fees, vehicle rentals, gas for rental vehicles - include receipts for all amounts over $25.00 each.</t>
        </r>
      </text>
    </comment>
    <comment ref="B30" authorId="1" shapeId="0" xr:uid="{00000000-0006-0000-0100-000007000000}">
      <text>
        <r>
          <rPr>
            <sz val="9"/>
            <color indexed="81"/>
            <rFont val="Tahoma"/>
            <family val="2"/>
          </rPr>
          <t xml:space="preserve">Items more than 60 days between trip and receipt of complete, approved document are considered taxable.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Judy.Luhman</author>
  </authors>
  <commentList>
    <comment ref="B7" authorId="0" shapeId="0" xr:uid="{00000000-0006-0000-0200-000001000000}">
      <text>
        <r>
          <rPr>
            <sz val="9"/>
            <color indexed="81"/>
            <rFont val="Tahoma"/>
            <family val="2"/>
          </rPr>
          <t xml:space="preserve">Items more than 60 days between trip and receipt of complete, approved document are considered taxable.
</t>
        </r>
      </text>
    </comment>
    <comment ref="K8" authorId="0" shapeId="0" xr:uid="{00000000-0006-0000-0200-000002000000}">
      <text>
        <r>
          <rPr>
            <b/>
            <sz val="9"/>
            <color indexed="81"/>
            <rFont val="Tahoma"/>
            <family val="2"/>
          </rPr>
          <t xml:space="preserve">Include documentation of mileage using web
</t>
        </r>
        <r>
          <rPr>
            <sz val="9"/>
            <color indexed="81"/>
            <rFont val="Tahoma"/>
            <family val="2"/>
          </rPr>
          <t xml:space="preserve">If travel begins from home see note below and add negative miles to deduct 
normal daily commute.  </t>
        </r>
        <r>
          <rPr>
            <b/>
            <sz val="9"/>
            <color indexed="81"/>
            <rFont val="Tahoma"/>
            <family val="2"/>
          </rPr>
          <t>Record normal commute miles below.</t>
        </r>
      </text>
    </comment>
    <comment ref="L8" authorId="0" shapeId="0" xr:uid="{00000000-0006-0000-0200-000003000000}">
      <text>
        <r>
          <rPr>
            <b/>
            <sz val="9"/>
            <color indexed="81"/>
            <rFont val="Tahoma"/>
            <family val="2"/>
          </rPr>
          <t>Rate based on State of CO guidelines:</t>
        </r>
        <r>
          <rPr>
            <sz val="9"/>
            <color indexed="81"/>
            <rFont val="Tahoma"/>
            <family val="2"/>
          </rPr>
          <t xml:space="preserve">
Rate table listed on Rate Table tab
Update to new form when rate changes.</t>
        </r>
      </text>
    </comment>
    <comment ref="N8" authorId="0" shapeId="0" xr:uid="{00000000-0006-0000-0200-000004000000}">
      <text>
        <r>
          <rPr>
            <b/>
            <sz val="9"/>
            <color indexed="81"/>
            <rFont val="Tahoma"/>
            <family val="2"/>
          </rPr>
          <t xml:space="preserve">Other: </t>
        </r>
        <r>
          <rPr>
            <sz val="9"/>
            <color indexed="81"/>
            <rFont val="Tahoma"/>
            <family val="2"/>
          </rPr>
          <t>Taxi, shuttles, public transporation, airline baggage fees, vehicle rentals, gas for rental vehicles - include receipts for all amounts over $25.00 each.</t>
        </r>
      </text>
    </comment>
  </commentList>
</comments>
</file>

<file path=xl/sharedStrings.xml><?xml version="1.0" encoding="utf-8"?>
<sst xmlns="http://schemas.openxmlformats.org/spreadsheetml/2006/main" count="254" uniqueCount="222">
  <si>
    <t>Red Rocks Community College</t>
  </si>
  <si>
    <t>DATE</t>
  </si>
  <si>
    <t>DESCRIPTION</t>
  </si>
  <si>
    <t>AMOUNT</t>
  </si>
  <si>
    <t>Amount</t>
  </si>
  <si>
    <t>Taxable</t>
  </si>
  <si>
    <t>Date</t>
  </si>
  <si>
    <t>Address</t>
  </si>
  <si>
    <t>SUBTOTAL</t>
  </si>
  <si>
    <t>In-State Travel</t>
  </si>
  <si>
    <t>Out-of Country Travel</t>
  </si>
  <si>
    <t>740020-01</t>
  </si>
  <si>
    <t>740090-01</t>
  </si>
  <si>
    <t>740010-01</t>
  </si>
  <si>
    <t>740080-01</t>
  </si>
  <si>
    <t>740010-02</t>
  </si>
  <si>
    <t>740080-02</t>
  </si>
  <si>
    <t>720750-01</t>
  </si>
  <si>
    <t>720750-02</t>
  </si>
  <si>
    <t>Personal Vehicle</t>
  </si>
  <si>
    <t>Out of State Travel</t>
  </si>
  <si>
    <t>Start</t>
  </si>
  <si>
    <t>End</t>
  </si>
  <si>
    <t xml:space="preserve">740140-01 </t>
  </si>
  <si>
    <t xml:space="preserve">740130-01 </t>
  </si>
  <si>
    <t xml:space="preserve">740130-02 </t>
  </si>
  <si>
    <t xml:space="preserve">Date: </t>
  </si>
  <si>
    <t>LESS Advance</t>
  </si>
  <si>
    <t>Per Diem 
Rates:</t>
  </si>
  <si>
    <t>Breakfast</t>
  </si>
  <si>
    <t>Lunch</t>
  </si>
  <si>
    <t>Dinner</t>
  </si>
  <si>
    <t>Incidentals</t>
  </si>
  <si>
    <t>Daily Total</t>
  </si>
  <si>
    <t>Omit cost if meal was provided</t>
  </si>
  <si>
    <t>Rate/Mile</t>
  </si>
  <si>
    <t>Parking /</t>
  </si>
  <si>
    <t>Rate Table</t>
  </si>
  <si>
    <t xml:space="preserve">Advance Received: </t>
  </si>
  <si>
    <t>CONUS_US</t>
  </si>
  <si>
    <t>Lodging</t>
  </si>
  <si>
    <t xml:space="preserve">Grant Accountant Review  </t>
  </si>
  <si>
    <r>
      <t xml:space="preserve">Miscellaneous Expense </t>
    </r>
    <r>
      <rPr>
        <b/>
        <sz val="8"/>
        <rFont val="Arial"/>
        <family val="2"/>
      </rPr>
      <t>SUBTOTAL</t>
    </r>
  </si>
  <si>
    <t>Non-Employee Vendor ID S#</t>
  </si>
  <si>
    <t xml:space="preserve">Click </t>
  </si>
  <si>
    <t>To Return to Form</t>
  </si>
  <si>
    <t>Acceptable websites are:</t>
  </si>
  <si>
    <t>Mapquest</t>
  </si>
  <si>
    <t>Google</t>
  </si>
  <si>
    <t>Rand McNally</t>
  </si>
  <si>
    <t xml:space="preserve">Mileage Reimbursement Policy </t>
  </si>
  <si>
    <t>miles</t>
  </si>
  <si>
    <t>Normal 1-way commute from home to RRCC is 10 miles</t>
  </si>
  <si>
    <t>Actual Trip:</t>
  </si>
  <si>
    <t>RRCC - Loveland CO - Home</t>
  </si>
  <si>
    <t>Example 1:</t>
  </si>
  <si>
    <t>Example 2:</t>
  </si>
  <si>
    <t>Home - Loveland CO - Home</t>
  </si>
  <si>
    <t>Example 3:</t>
  </si>
  <si>
    <t>Home - Lowry - Home</t>
  </si>
  <si>
    <t>Click to see 75% calcs-&gt;</t>
  </si>
  <si>
    <t>Normal 1-way Daily Commute - info only - attach documentation</t>
  </si>
  <si>
    <t xml:space="preserve">RRCC Employee   
Banner S#  </t>
  </si>
  <si>
    <t>Student 
Banner S#</t>
  </si>
  <si>
    <t>City / ST / Zip+4</t>
  </si>
  <si>
    <t>Bfast</t>
  </si>
  <si>
    <t xml:space="preserve">Travel 
Authorization RR#: </t>
  </si>
  <si>
    <t>(initials/date)</t>
  </si>
  <si>
    <r>
      <rPr>
        <b/>
        <sz val="12"/>
        <color indexed="12"/>
        <rFont val="Arial"/>
        <family val="2"/>
      </rPr>
      <t>TRAVELER:</t>
    </r>
    <r>
      <rPr>
        <b/>
        <sz val="10"/>
        <color indexed="12"/>
        <rFont val="Arial"/>
        <family val="2"/>
      </rPr>
      <t xml:space="preserve">  </t>
    </r>
    <r>
      <rPr>
        <sz val="10"/>
        <color indexed="12"/>
        <rFont val="Arial"/>
        <family val="2"/>
      </rPr>
      <t xml:space="preserve">Print, Sign and Date. Attach mileage documentation, </t>
    </r>
    <r>
      <rPr>
        <u/>
        <sz val="10"/>
        <color indexed="12"/>
        <rFont val="Arial"/>
        <family val="2"/>
      </rPr>
      <t>original</t>
    </r>
    <r>
      <rPr>
        <sz val="10"/>
        <color indexed="12"/>
        <rFont val="Arial"/>
        <family val="2"/>
      </rPr>
      <t xml:space="preserve"> receipts for all items over $25.00 (except per diem) and submit to Supervisor for approval.</t>
    </r>
  </si>
  <si>
    <t>State of Colorado 
Approved Mileage Rate Chart</t>
  </si>
  <si>
    <t>Base Per Diem</t>
  </si>
  <si>
    <r>
      <t xml:space="preserve">Red Rocks Community College follows the </t>
    </r>
    <r>
      <rPr>
        <b/>
        <sz val="10"/>
        <rFont val="Arial"/>
        <family val="2"/>
      </rPr>
      <t>Mileage Reimbursement Policies</t>
    </r>
    <r>
      <rPr>
        <sz val="10"/>
        <rFont val="Arial"/>
        <family val="2"/>
      </rPr>
      <t xml:space="preserve"> established by the Colorado State Controller.</t>
    </r>
  </si>
  <si>
    <t>Rate</t>
  </si>
  <si>
    <t>Red Rocks Community College only reimburses at the 2WD rate, regardless of vehicle used for travel.</t>
  </si>
  <si>
    <t>Banner Org #:</t>
  </si>
  <si>
    <t>Name:  Last, First</t>
  </si>
  <si>
    <r>
      <t xml:space="preserve">Daily $
</t>
    </r>
    <r>
      <rPr>
        <b/>
        <sz val="8"/>
        <color indexed="10"/>
        <rFont val="Arial"/>
        <family val="2"/>
      </rPr>
      <t>(receipt
req'd)</t>
    </r>
  </si>
  <si>
    <t>TOTAL
TRAVEL
EXPENSES</t>
  </si>
  <si>
    <t>~This Section For Accounting Use Only~</t>
  </si>
  <si>
    <r>
      <t xml:space="preserve">Other 
Trans-
portation
</t>
    </r>
    <r>
      <rPr>
        <b/>
        <sz val="9"/>
        <color indexed="10"/>
        <rFont val="Arial"/>
        <family val="2"/>
      </rPr>
      <t>(receipt
req'd
&gt;$25)</t>
    </r>
  </si>
  <si>
    <t xml:space="preserve">Travel@rrcc.edu </t>
  </si>
  <si>
    <r>
      <rPr>
        <b/>
        <sz val="10"/>
        <rFont val="Arial"/>
        <family val="2"/>
      </rPr>
      <t>Tips:</t>
    </r>
    <r>
      <rPr>
        <sz val="10"/>
        <rFont val="Arial"/>
        <family val="2"/>
      </rPr>
      <t xml:space="preserve">  Tips are covered in incidental expenses and under the standard per diem allowance and are not otherwise reimbursable expenses.</t>
    </r>
  </si>
  <si>
    <t>Alcoholic beverages</t>
  </si>
  <si>
    <t>Entertainment expenses</t>
  </si>
  <si>
    <t>Personal expenses for the benefit of the Traveler and not directly related to the State's business</t>
  </si>
  <si>
    <t>Political expenses</t>
  </si>
  <si>
    <t>Traffic fines, parking tickets</t>
  </si>
  <si>
    <t>Late fees for State credit cards</t>
  </si>
  <si>
    <t>Additional insurance coverage such as collision damage waiver, supplemental liability insurance on rental vehicles, value premiums on airline tickets, trip cancellation insurance, personal accident insurance or supplemental life insurance for airline or common carrier travel.</t>
  </si>
  <si>
    <t>Click for per diem rates or Fiscal Rule 5-1-&gt;</t>
  </si>
  <si>
    <r>
      <rPr>
        <b/>
        <sz val="8"/>
        <color indexed="10"/>
        <rFont val="Arial"/>
        <family val="2"/>
      </rPr>
      <t>Example</t>
    </r>
    <r>
      <rPr>
        <sz val="8"/>
        <rFont val="Arial"/>
        <family val="2"/>
      </rPr>
      <t xml:space="preserve"> Meeting at System Office
Home-System Office-Home</t>
    </r>
  </si>
  <si>
    <t>These lines not included in totals at the bottom</t>
  </si>
  <si>
    <r>
      <t xml:space="preserve">DATE
</t>
    </r>
    <r>
      <rPr>
        <b/>
        <sz val="8"/>
        <color indexed="10"/>
        <rFont val="Arial"/>
        <family val="2"/>
      </rPr>
      <t>MM / DD / YY (req'd field for mileage calc)</t>
    </r>
  </si>
  <si>
    <r>
      <t xml:space="preserve"># Miles*
</t>
    </r>
    <r>
      <rPr>
        <b/>
        <sz val="9"/>
        <color indexed="10"/>
        <rFont val="Arial"/>
        <family val="2"/>
      </rPr>
      <t>(deduct
commute
below)</t>
    </r>
  </si>
  <si>
    <t>Complete appropriate yellow shaded cells.</t>
  </si>
  <si>
    <t xml:space="preserve"> </t>
  </si>
  <si>
    <t>Rate  per   Mile</t>
  </si>
  <si>
    <t>Additional Mileage on Next Tab TRAVEL PURPOSE - 
TO/FROM</t>
  </si>
  <si>
    <t>Primary  work  Location</t>
  </si>
  <si>
    <t>TRAVEL EXPENSE VOUCHER / REQUISITION PAGE 1</t>
  </si>
  <si>
    <t>TRAVEL EXPENSE VOUCHER / REQUISITION PAGE 2</t>
  </si>
  <si>
    <t>TRAVEL PURPOSE - Complete To/From for line item starting either at primary work location or home</t>
  </si>
  <si>
    <t>Amount  Miles times Rate</t>
  </si>
  <si>
    <r>
      <rPr>
        <b/>
        <sz val="8"/>
        <color indexed="10"/>
        <rFont val="Arial"/>
        <family val="2"/>
      </rPr>
      <t>Example</t>
    </r>
    <r>
      <rPr>
        <sz val="8"/>
        <rFont val="Arial"/>
        <family val="2"/>
      </rPr>
      <t xml:space="preserve">: </t>
    </r>
    <r>
      <rPr>
        <b/>
        <sz val="8"/>
        <rFont val="Arial"/>
        <family val="2"/>
      </rPr>
      <t>Negative</t>
    </r>
    <r>
      <rPr>
        <sz val="8"/>
        <rFont val="Arial"/>
        <family val="2"/>
      </rPr>
      <t xml:space="preserve"> Mileage - normal commute 5.0 miles starting from / returning to home *</t>
    </r>
  </si>
  <si>
    <t>TOTAL EXPENSES prior to advance deduction</t>
  </si>
  <si>
    <t>RRCC Travel Site</t>
  </si>
  <si>
    <t>*Use 224 Arbutus Dr. for most accurate mileage for Lakewood campus</t>
  </si>
  <si>
    <t>Judy Luhman, RRCC Travel Designee &amp; Asst Controller</t>
  </si>
  <si>
    <t xml:space="preserve">Contacts:  </t>
  </si>
  <si>
    <r>
      <rPr>
        <b/>
        <sz val="10"/>
        <rFont val="Arial"/>
        <family val="2"/>
      </rPr>
      <t>Travel Pre-Authorization Required:</t>
    </r>
    <r>
      <rPr>
        <sz val="10"/>
        <rFont val="Arial"/>
        <family val="2"/>
      </rPr>
      <t xml:space="preserve">  All overnight travel, whether in-state or out-of-state requires pre-authorization by the college President and an issuance of an authorization number (RR number).  Overnight travel which is not pre-authorized by the college President will not be reimbursed.  This includes travel conducted at no cost to the state.  Foreign travel must be pre-authorized by the System President.  </t>
    </r>
    <r>
      <rPr>
        <b/>
        <sz val="10"/>
        <rFont val="Arial"/>
        <family val="2"/>
      </rPr>
      <t>Forward original signed authorization to Travel, Box 16 Business Services.</t>
    </r>
  </si>
  <si>
    <t>Other Items:  Receipts are required for any individual expense over $25.00</t>
  </si>
  <si>
    <t>Parking:  Reimbursable if business related.</t>
  </si>
  <si>
    <t>Mileage</t>
  </si>
  <si>
    <t>Other travel</t>
  </si>
  <si>
    <t>Conf reg.</t>
  </si>
  <si>
    <t>Office of State Contoller</t>
  </si>
  <si>
    <t>City/County Locator</t>
  </si>
  <si>
    <t>GSA per diem website and link to National Association of Counties link if city not listed.</t>
  </si>
  <si>
    <t>Denver International Airport</t>
  </si>
  <si>
    <t>Denver Downtown (vicinity of 17th &amp; California)</t>
  </si>
  <si>
    <t>Golden Downtown (vicinity of Washington &amp; 10th)</t>
  </si>
  <si>
    <t>New Address since last warrant received?</t>
  </si>
  <si>
    <t>If Yes:  Check box</t>
  </si>
  <si>
    <t>Subtotal Page 2 (tab 3)</t>
  </si>
  <si>
    <t>TOTAL of above and Page 2 mileage</t>
  </si>
  <si>
    <t>Subtotal Page 1 (tab 2) above</t>
  </si>
  <si>
    <t xml:space="preserve"> Rate varies by date - rate populates with entry of date in format shown</t>
  </si>
  <si>
    <t>Taxable *</t>
  </si>
  <si>
    <r>
      <t xml:space="preserve"># Miles**
</t>
    </r>
    <r>
      <rPr>
        <b/>
        <sz val="9"/>
        <color indexed="10"/>
        <rFont val="Arial"/>
        <family val="2"/>
      </rPr>
      <t>(deduct
commute
below)</t>
    </r>
  </si>
  <si>
    <t>Taxable*</t>
  </si>
  <si>
    <t>Taxed Items processed through Payroll</t>
  </si>
  <si>
    <r>
      <t xml:space="preserve">I certify that the statements in the above schedule are true and just in all respects; that payments of the amounts claimed herein has not and will not be reimbursed to me from any other source; that travel performed for which an advance or reimbursement is claimed was or will be performed by me while on State Business and that no claims are included for expenses of a personal or political nature or for any other expenses not authorized by the Fiscal Rules;  and that I actually incurred or paid the operating expenses of the motor vehicle for which reimbursement is claimed on a mileage basis. 
</t>
    </r>
    <r>
      <rPr>
        <b/>
        <sz val="9.1999999999999993"/>
        <color indexed="10"/>
        <rFont val="Arial"/>
        <family val="2"/>
      </rPr>
      <t>Further, I hereby authorize the State to deduct from my pay any amount paid to me in excess of my authorized expenses as provided by Fiscal Rule 5-1 and to reimburse me through payroll for items older than 60 days that will be included as taxable income.</t>
    </r>
  </si>
  <si>
    <t>620350 non-classified</t>
  </si>
  <si>
    <t>640360 faculty</t>
  </si>
  <si>
    <t>681210 classified</t>
  </si>
  <si>
    <t>Account Codes for taxable reimbursement</t>
  </si>
  <si>
    <t>Net Due via RRCC check / (Owed)</t>
  </si>
  <si>
    <t>LESS paid via Payroll as taxable income (to be completed by Business Services)</t>
  </si>
  <si>
    <t xml:space="preserve">Travel Review </t>
  </si>
  <si>
    <t>303.914.6217</t>
  </si>
  <si>
    <t>303.914.6226</t>
  </si>
  <si>
    <t>RRCC Travel Reimbursement Directions</t>
  </si>
  <si>
    <t>Tab 1: Instructions, Tab 2: Travel Voucher, Tab 3: Extra Page-Mileage Only, Tab 4: Rate Tables &amp; Examples</t>
  </si>
  <si>
    <t>Red Rocks Community College follows the Mileage Reimbursement Policy established by the Office of the State Controller and Fiscal Rule 5-1. See the first link below for the full text of both documents.</t>
  </si>
  <si>
    <t>All Overnight travel must be coordinated through Business Services:</t>
  </si>
  <si>
    <t xml:space="preserve">Email:  </t>
  </si>
  <si>
    <t>GSA Per Diem Rate Look-Up</t>
  </si>
  <si>
    <r>
      <rPr>
        <b/>
        <sz val="10"/>
        <rFont val="Arial"/>
        <family val="2"/>
      </rPr>
      <t xml:space="preserve">Transportation Costs: </t>
    </r>
    <r>
      <rPr>
        <sz val="10"/>
        <rFont val="Arial"/>
        <family val="2"/>
      </rPr>
      <t xml:space="preserve"> A Traveler must use the most economical means of travel available that satisfies the business of the State. Receipts must be provided for costs over $25. Travelers are required to use approved airline carriers. Baggage fees not included in airfare are fully reimbursable if incurred for business purposes.</t>
    </r>
  </si>
  <si>
    <r>
      <rPr>
        <b/>
        <sz val="10"/>
        <rFont val="Arial"/>
        <family val="2"/>
      </rPr>
      <t xml:space="preserve">Mileage Reimbursement for Personal Vehicle Usage: </t>
    </r>
    <r>
      <rPr>
        <sz val="10"/>
        <rFont val="Arial"/>
        <family val="2"/>
      </rPr>
      <t xml:space="preserve"> Travelers will be reimbursed for each mile actually and necessarily traveled on State Business at the rate designated for two-wheel drive vehicles. RRCC does not reimburse at the rate designated for four-wheel drive vehicles. Travel during adverse conditions requiring a 4WD vehicle should be postponed to ensure traveler safety. Commuting expenses incurred while traveling between the Traveler's residence and RRCC or the regular work location is a </t>
    </r>
    <r>
      <rPr>
        <b/>
        <sz val="10"/>
        <color indexed="10"/>
        <rFont val="Arial"/>
        <family val="2"/>
      </rPr>
      <t>NON REIMBURSABLE PERSONAL EXPENSE</t>
    </r>
    <r>
      <rPr>
        <sz val="10"/>
        <rFont val="Arial"/>
        <family val="2"/>
      </rPr>
      <t xml:space="preserve">. Be sure to deduct commuting mileage on a separate line as needed. Mileage claimed, including commuting mileage, MUST be supported with website directions detailing miles (maps not required). See Tab 4 for more information including approved websites, examples and a few destinations exempted through use of </t>
    </r>
    <r>
      <rPr>
        <b/>
        <sz val="10"/>
        <color indexed="10"/>
        <rFont val="Arial"/>
        <family val="2"/>
      </rPr>
      <t>STANDARD MILES</t>
    </r>
    <r>
      <rPr>
        <sz val="10"/>
        <rFont val="Arial"/>
        <family val="2"/>
      </rPr>
      <t>.</t>
    </r>
  </si>
  <si>
    <t xml:space="preserve">Taxi and Shuttle Expenses:  Reimbursable if business related. </t>
  </si>
  <si>
    <t>Telephone, internet usage, etc.:  Reimbursable if business related.</t>
  </si>
  <si>
    <t>Toll road charges:  Reimbursable if business related.</t>
  </si>
  <si>
    <r>
      <t xml:space="preserve">The items below are </t>
    </r>
    <r>
      <rPr>
        <b/>
        <sz val="10"/>
        <color indexed="10"/>
        <rFont val="Arial"/>
        <family val="2"/>
      </rPr>
      <t>NEVER</t>
    </r>
    <r>
      <rPr>
        <sz val="10"/>
        <rFont val="Arial"/>
        <family val="2"/>
      </rPr>
      <t xml:space="preserve"> reimbursable: </t>
    </r>
  </si>
  <si>
    <t>FISCAL YEAR TIME LIMITS</t>
  </si>
  <si>
    <t>NON-ALLOWABLE TRAVEL EXPENSES</t>
  </si>
  <si>
    <t>TRAVEL AWAY FROM HOME</t>
  </si>
  <si>
    <t>** Do not deduct miles to/from home (normal commute) when driving to the airport.</t>
  </si>
  <si>
    <r>
      <t xml:space="preserve">MISCELLANEOUS EXPENSES </t>
    </r>
    <r>
      <rPr>
        <sz val="11"/>
        <rFont val="Arial"/>
        <family val="2"/>
      </rPr>
      <t>(Phone/internet, etc. excluding tips)</t>
    </r>
  </si>
  <si>
    <t>Traveler Signature
(Payee)</t>
  </si>
  <si>
    <t>Normal 1-way Daily Commute - info only</t>
  </si>
  <si>
    <r>
      <t xml:space="preserve">Fiscal Rule 5-1, Paragraph 6.3 allows an Agency to choose one of two methods of reimbursement for meals for the first and last day of overnight travel. </t>
    </r>
    <r>
      <rPr>
        <b/>
        <sz val="9"/>
        <color indexed="10"/>
        <rFont val="Arial"/>
        <family val="2"/>
      </rPr>
      <t xml:space="preserve">Effective July 1, 2011, Red Rocks Community College adopted the 75% rule </t>
    </r>
    <r>
      <rPr>
        <sz val="9"/>
        <rFont val="Arial"/>
        <family val="2"/>
      </rPr>
      <t>as outlined in the table below for reimbursement of meals not already provided through registrations or events and for incidental expenses. RRCC no longer has a time of day requirement. Employees may claim all meals regardless of time of departure unless provided by other means.</t>
    </r>
  </si>
  <si>
    <t>Scroll down to Meal and Incidental Per Diem Rates and choose correct time period and Appendix.</t>
  </si>
  <si>
    <t>NACO</t>
  </si>
  <si>
    <t>Search by City / County if city not listed in CONUS Appendix.</t>
  </si>
  <si>
    <t>CONUS Appendix</t>
  </si>
  <si>
    <t>A web-site document verifying your mileage calculation(s) must be submitted along with your Travel Expense Voucher.</t>
  </si>
  <si>
    <t>Please review Section 4 of the Mileage Reimbursement Policy when beginning or ending your business travel from your residence. Total mileage must be net of your normal daily commute unless it has been determined that your residence is your normal work location or your destination is the airport for out-of-town travel. Weekends or days when a person may normally work from home are not exceptions. Record the total mileage on the line with the purpose of the trip. On another line, enter the miles of the normal daily commute for each trip that begins or ends at home as a NEGATIVE. The lines together will equal the net reimbursable miles. If the NET mileage is zero or less, no reimbursement is allowable and no negative adjustment is required. Mileage may be rounded to nearest whole number.</t>
  </si>
  <si>
    <t>Less normal commute (1-way)</t>
  </si>
  <si>
    <t>Less normal commute (both ways or round-trip RT)</t>
  </si>
  <si>
    <t>Less normal commute (both ways but not more than total)</t>
  </si>
  <si>
    <t>When traveling to these common destinations you may use ONLY the mileage shown below with no additional support needed (per Mapquest). Travel is 1-way.</t>
  </si>
  <si>
    <t>FIRST AND LAST DAYS OF TRAVEL ARE REIMBURSED AT 75% PER DIEM RATE EXCLUDING MEALS PROVIDED</t>
  </si>
  <si>
    <t>Lakewood
Campus</t>
  </si>
  <si>
    <t>Arvada
Campus</t>
  </si>
  <si>
    <t>DESTINATION:</t>
  </si>
  <si>
    <t>PPCC - Pikes Peak Community College - Colorado Springs Campus - 5675 S Academy Blvd</t>
  </si>
  <si>
    <t>STARTING POINT:</t>
  </si>
  <si>
    <t>MCC - Morgan Community College - Fort Morgan Campus - 920 Barlow Road</t>
  </si>
  <si>
    <t>ACC - Arapahoe Community College - Littleton - 5900 S Santa Fe Drive</t>
  </si>
  <si>
    <t>AHEC - Auraria Higher Education Center - (Clicks) Denver - 1201 5th Street</t>
  </si>
  <si>
    <t>CCD - Community College of Denver - Denver - 800 Curtis Street</t>
  </si>
  <si>
    <t>CCCS - Colorado Community College System - Aurora - 9101 E Lowry Blvd</t>
  </si>
  <si>
    <t>FRCC - Front Range Community College - Westminster - 3645 W 112th Avenue</t>
  </si>
  <si>
    <t>PCC - Pueblo Community College - Pueblo - 900 W Orman Avenue</t>
  </si>
  <si>
    <t>TSJC - Trinidad State Junior College - Trinidad - 600 Prospect Street</t>
  </si>
  <si>
    <t>|---------------------------------------------------------- High Cost Per Diems ---------------------------------------------------------------------|</t>
  </si>
  <si>
    <t>PER DIEM RULE FOR FIRST AND LAST DAYS OF OVERNIGHT TRAVEL:</t>
  </si>
  <si>
    <t>MILEAGE VERIFICATIOIN:</t>
  </si>
  <si>
    <t>MILEAGE CALCULATION:</t>
  </si>
  <si>
    <t>STANDARD MILEAGE:</t>
  </si>
  <si>
    <r>
      <rPr>
        <b/>
        <sz val="10"/>
        <rFont val="Arial"/>
        <family val="2"/>
      </rPr>
      <t xml:space="preserve">Accident Procedures: </t>
    </r>
    <r>
      <rPr>
        <sz val="10"/>
        <rFont val="Arial"/>
        <family val="2"/>
      </rPr>
      <t xml:space="preserve"> Personal vehicles used for state business are </t>
    </r>
    <r>
      <rPr>
        <i/>
        <u/>
        <sz val="10.5"/>
        <color indexed="8"/>
        <rFont val="Arial"/>
        <family val="2"/>
      </rPr>
      <t>not</t>
    </r>
    <r>
      <rPr>
        <sz val="10.5"/>
        <color indexed="8"/>
        <rFont val="Arial"/>
        <family val="2"/>
      </rPr>
      <t xml:space="preserve"> provided liability or physical damage protection under the state’s self- insured liability program.</t>
    </r>
    <r>
      <rPr>
        <sz val="10.5"/>
        <color indexed="8"/>
        <rFont val="Times New Roman"/>
        <family val="1"/>
      </rPr>
      <t> </t>
    </r>
    <r>
      <rPr>
        <sz val="10.5"/>
        <color indexed="8"/>
        <rFont val="Arial"/>
        <family val="2"/>
      </rPr>
      <t>The State provides mileage reimbursement for the use of personal vehicles, which is calculated factoring in costs for fuel, maintenance, repairs, and insurance. Damage and expenses related to personal vehicle use is therefore the sole responsibility of the driver and must be submitted to your personal automobile insurance. If you are injured while driving your personal vehicle on state business, report this to Human Resources and your supervisor for Workers’ Compensation purposes.</t>
    </r>
  </si>
  <si>
    <r>
      <t>*Taxable-Reimbursement:  Dates older than 60 days are taxable and will be processed through payroll as taxable income. The flag will remain for dates more than 50 days as an</t>
    </r>
    <r>
      <rPr>
        <u/>
        <sz val="8"/>
        <color indexed="10"/>
        <rFont val="Arial"/>
        <family val="2"/>
      </rPr>
      <t xml:space="preserve"> estimate</t>
    </r>
    <r>
      <rPr>
        <sz val="8"/>
        <color indexed="10"/>
        <rFont val="Arial"/>
        <family val="2"/>
      </rPr>
      <t xml:space="preserve"> of taxable amounts. Final determination of taxable amounts will be by Business Services based on date of receipt of approved forms.</t>
    </r>
  </si>
  <si>
    <r>
      <rPr>
        <b/>
        <sz val="12"/>
        <color indexed="12"/>
        <rFont val="Arial"/>
        <family val="2"/>
      </rPr>
      <t>APPROVING AUTHORITIES</t>
    </r>
    <r>
      <rPr>
        <b/>
        <sz val="10"/>
        <color indexed="12"/>
        <rFont val="Arial"/>
        <family val="2"/>
      </rPr>
      <t>:</t>
    </r>
    <r>
      <rPr>
        <b/>
        <sz val="10"/>
        <rFont val="Arial"/>
        <family val="2"/>
      </rPr>
      <t xml:space="preserve"> I Certify that I have reviewed and approve all travel expenses and the Banner Org number submitted on this request. All travel was conducted to accomplish the business of the State of Colorado. 
</t>
    </r>
    <r>
      <rPr>
        <b/>
        <sz val="10"/>
        <color rgb="FFFF0000"/>
        <rFont val="Arial"/>
        <family val="2"/>
      </rPr>
      <t>NOTE:</t>
    </r>
    <r>
      <rPr>
        <b/>
        <sz val="10"/>
        <rFont val="Arial"/>
        <family val="2"/>
      </rPr>
      <t xml:space="preserve">  Two different approvers with signature authority required.</t>
    </r>
  </si>
  <si>
    <t>IMPORTANT 60 DAY RULE</t>
  </si>
  <si>
    <r>
      <t xml:space="preserve">Lodging Costs:  </t>
    </r>
    <r>
      <rPr>
        <sz val="10"/>
        <rFont val="Arial"/>
        <family val="2"/>
      </rPr>
      <t xml:space="preserve">Use GSA per diem rates to determine maximum lodging cost and obtain approval if needed. </t>
    </r>
    <r>
      <rPr>
        <b/>
        <sz val="10"/>
        <rFont val="Arial"/>
        <family val="2"/>
      </rPr>
      <t xml:space="preserve"> </t>
    </r>
    <r>
      <rPr>
        <sz val="10"/>
        <rFont val="Arial"/>
        <family val="2"/>
      </rPr>
      <t xml:space="preserve">Submit receipts for </t>
    </r>
    <r>
      <rPr>
        <u/>
        <sz val="10"/>
        <rFont val="Arial"/>
        <family val="2"/>
      </rPr>
      <t>all</t>
    </r>
    <r>
      <rPr>
        <sz val="10"/>
        <rFont val="Arial"/>
        <family val="2"/>
      </rPr>
      <t xml:space="preserve"> lodging costs regardless of whether paid in advance, by State travel card, or personal card. Only include amounts on form that were paid by the Traveler. Meals charged to the room would be reimbursed only as part of the daily per diem.</t>
    </r>
  </si>
  <si>
    <t>Kristi Murphy, student trip travel coordinator</t>
  </si>
  <si>
    <t>303.914.6218</t>
  </si>
  <si>
    <t>Joely Krattli - Travel coordinator</t>
  </si>
  <si>
    <t xml:space="preserve">The accounting fiscal year ends June 30 of each year. Travel expenses for each fiscal year must be submitted in a timely manner for them to be honored. Deadlines are published on a yearly basis and will be upheld.  </t>
  </si>
  <si>
    <r>
      <t xml:space="preserve">In accordance with Fiscal Rule 5-1, RRCC will </t>
    </r>
    <r>
      <rPr>
        <b/>
        <sz val="10"/>
        <rFont val="Arial"/>
        <family val="2"/>
      </rPr>
      <t>only</t>
    </r>
    <r>
      <rPr>
        <sz val="10"/>
        <rFont val="Arial"/>
        <family val="2"/>
      </rPr>
      <t xml:space="preserve"> reimburse travel expenses for a Traveler who is on State Business for the benefit of the State (regardless of funding source), only for the time period necessary, using the most economical means available which will satisfactorily accomplish State Business, and only for expenses approved by the Approving Authority and requests must be received within 90 days of travel or will not be honored.</t>
    </r>
  </si>
  <si>
    <t>DEAN, VP or PRESIDENT SIGNATURE  / DATE (if needed)</t>
  </si>
  <si>
    <r>
      <t>ORG AUTHORITY SIGNATURE</t>
    </r>
    <r>
      <rPr>
        <b/>
        <sz val="9.1999999999999993"/>
        <color indexed="10"/>
        <rFont val="Arial"/>
        <family val="2"/>
      </rPr>
      <t xml:space="preserve"> (if not supervisor)</t>
    </r>
    <r>
      <rPr>
        <sz val="9.1999999999999993"/>
        <rFont val="Arial"/>
        <family val="2"/>
      </rPr>
      <t xml:space="preserve"> / DATE </t>
    </r>
  </si>
  <si>
    <t>Starting 11/1/2018 Fiscal Rule prohibits reimbursement for travel expenses submitted more than 90 days after travel.  90 days will be calculated based on the date the complete and approved document reaches the Travel Department for review and processing.  The form will stop calculating mileage when the date of travel is more than 90 days from the date of the form but additional mileage may be deleted based on when the approved form is received by Business Services.</t>
  </si>
  <si>
    <r>
      <t xml:space="preserve">Travel expenses must be claimed within 60 days of the Traveler's return or the amount will be included with the Traveler's taxable income. </t>
    </r>
    <r>
      <rPr>
        <b/>
        <sz val="10"/>
        <rFont val="Arial"/>
        <family val="2"/>
      </rPr>
      <t>Starting August 2015 the actual payment for expenses older than 60 days will be processed through payroll using an MIL code rather than through AP processing. Processing the expense through payroll will result in a longer processing time, especially for monthly payroll personnel. Please ensure that forms are submitted within 30-45 days to avoid this delay.</t>
    </r>
    <r>
      <rPr>
        <sz val="10"/>
        <rFont val="Arial"/>
        <family val="2"/>
      </rPr>
      <t xml:space="preserve"> 60 Days will be calculated by Business Services based on the date the complete and approved form reaches the Travel Department for review and processing.   After 90 days there is no reimbursment per new rule mentioned above.</t>
    </r>
  </si>
  <si>
    <t>travel@rrcc.edu</t>
  </si>
  <si>
    <t>Between RRCC Lakewood and RRCC Arvada (new address)</t>
  </si>
  <si>
    <t>FY18</t>
  </si>
  <si>
    <t>90 DAY RULE effective 11/1/2018 - No Reimbursement</t>
  </si>
  <si>
    <r>
      <rPr>
        <b/>
        <sz val="10"/>
        <rFont val="Arial"/>
        <family val="2"/>
      </rPr>
      <t>Meals and Incidentals:</t>
    </r>
    <r>
      <rPr>
        <sz val="10"/>
        <rFont val="Arial"/>
        <family val="2"/>
      </rPr>
      <t xml:space="preserve">  A Traveler may claim 75% of the destination city's per diem rate, including incidental expenses, for the day of departure and 75% of the departing city's per diem rate, including incidental expenses for the date of return.  Other dates are reimbursed at 100% of the per diem with the exception that meals provided by a conference, meeting, or hotel are not reimbursed.  Any exceptions must be documented and approved.  Use the CONUS Table in Appendix A1 on the State's website to determine the rate for the destination/departing city and the table on Tab 4 of this spreadsheet to determine the allowable amount per meal.</t>
    </r>
  </si>
  <si>
    <r>
      <rPr>
        <b/>
        <sz val="10"/>
        <rFont val="Arial"/>
        <family val="2"/>
      </rPr>
      <t>Rental Vehicles:</t>
    </r>
    <r>
      <rPr>
        <sz val="10"/>
        <rFont val="Arial"/>
        <family val="2"/>
      </rPr>
      <t xml:space="preserve">  Travelers are required to use State approved vehicle rental companies. Upgrades and add-ons such as satellite radios, GPS units, and extra insurance are not reimbursable unless necessary for State business or safety reasons and must be approved by the Approving Authority in advance.  Most of the agreements include insurance.  Receipts must be obtained and submitted to the Travel coordinator whether paid on the State travel card or a personal card.</t>
    </r>
  </si>
  <si>
    <r>
      <rPr>
        <b/>
        <sz val="10"/>
        <rFont val="Arial"/>
        <family val="2"/>
      </rPr>
      <t xml:space="preserve">Approving Authority Signatures: </t>
    </r>
    <r>
      <rPr>
        <sz val="10"/>
        <rFont val="Arial"/>
        <family val="2"/>
      </rPr>
      <t xml:space="preserve"> RRCC requires at least 3 signatures on each travel expense reimbursement request. The Traveler requesting reimbursement must certify their travel and the travel must be reviewed and approved by their immediate supervisor or delegate.  In addition, travel must be approved by a person with Org authority  if not the supervisor OR a Dean, VP, or the College President.</t>
    </r>
  </si>
  <si>
    <t>Printed Name</t>
  </si>
  <si>
    <r>
      <t>SUPERVISOR SIGNATURE</t>
    </r>
    <r>
      <rPr>
        <sz val="9.1999999999999993"/>
        <rFont val="Arial"/>
        <family val="2"/>
      </rPr>
      <t>/ DATE</t>
    </r>
  </si>
  <si>
    <r>
      <rPr>
        <b/>
        <sz val="10"/>
        <rFont val="Arial"/>
        <family val="2"/>
      </rPr>
      <t>Travel Advances</t>
    </r>
    <r>
      <rPr>
        <sz val="10"/>
        <rFont val="Arial"/>
        <family val="2"/>
      </rPr>
      <t>:  A travel advance, not to exceed $2,500, may be authorized for 75% of estimated approved travel expenses. Travel advances must be requested on the approved form at least two (2) weeks prior to travel.  Travel advances must be settled within ten (10) business days of the Traveler's return. The Traveler must reimburse RRCC to the extent the Travel Advance received exceeds the actual, allowable and approved expenditures for reimbursable travel costs. See the Travel Compliance Designee for required additional promissory note form.</t>
    </r>
  </si>
  <si>
    <t>First &amp; Last Days at 75% of each per diem</t>
  </si>
  <si>
    <r>
      <rPr>
        <sz val="8"/>
        <rFont val="Arial"/>
        <family val="2"/>
      </rPr>
      <t xml:space="preserve">For a majority of the travel within CONUS, the base per diem rate for meals/incidentals is $55 per day. For certain other travel destinations listed on Appendix A1 (see Fiscal Rules) separate High Cost per diem rates have been established. The following table lists the per meal breakdown for the base rate and the high cost per diem reimbursement rates for meals within CONUS. The destination city for the day of departure and the departing city for the day of return should be used. Any meal included in conference registrations or other events must be excluded. </t>
    </r>
    <r>
      <rPr>
        <sz val="7.5"/>
        <rFont val="Arial"/>
        <family val="2"/>
      </rPr>
      <t xml:space="preserve">
</t>
    </r>
    <r>
      <rPr>
        <b/>
        <sz val="7.5"/>
        <rFont val="Arial"/>
        <family val="2"/>
      </rPr>
      <t>NO MEAL REIMBURSEMENT FOR SAME DAY TRAVEL PER FISCAL RULE!</t>
    </r>
  </si>
  <si>
    <t>MAXIMUM ALLOWABLE MEAL PER DIEM RATES FOR CONUS TRAVEL - Effective October 1, 2020 (no change from 2019)</t>
  </si>
  <si>
    <t>update</t>
  </si>
  <si>
    <t>This form will stop working on 6/30/2021</t>
  </si>
  <si>
    <t>RRCC rev. 1/1/2021</t>
  </si>
  <si>
    <t>Joely Krattli/Ruya Barnhart - primary mileage auditors</t>
  </si>
  <si>
    <t>Rate varies by date 2021=$.50/mi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</si>
</sst>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m/d/yy;@"/>
    <numFmt numFmtId="165" formatCode="mm/dd/yy;@"/>
    <numFmt numFmtId="166" formatCode="_(* #,##0.00_);_(* \(#,##0.00\);_(* &quot;-&quot;_);_(@_)"/>
  </numFmts>
  <fonts count="61" x14ac:knownFonts="1">
    <font>
      <sz val="10"/>
      <name val="Arial"/>
    </font>
    <font>
      <sz val="10"/>
      <name val="Arial"/>
      <family val="2"/>
    </font>
    <font>
      <sz val="8"/>
      <name val="Arial"/>
      <family val="2"/>
    </font>
    <font>
      <sz val="9"/>
      <name val="Arial"/>
      <family val="2"/>
    </font>
    <font>
      <b/>
      <sz val="11"/>
      <name val="Arial"/>
      <family val="2"/>
    </font>
    <font>
      <sz val="12"/>
      <name val="Arial"/>
      <family val="2"/>
    </font>
    <font>
      <b/>
      <sz val="10"/>
      <name val="Arial"/>
      <family val="2"/>
    </font>
    <font>
      <sz val="10"/>
      <color indexed="22"/>
      <name val="Arial"/>
      <family val="2"/>
    </font>
    <font>
      <sz val="10"/>
      <name val="Arial"/>
      <family val="2"/>
    </font>
    <font>
      <sz val="9.1999999999999993"/>
      <name val="Arial"/>
      <family val="2"/>
    </font>
    <font>
      <b/>
      <sz val="12"/>
      <name val="Arial"/>
      <family val="2"/>
    </font>
    <font>
      <b/>
      <sz val="9.1999999999999993"/>
      <name val="Arial"/>
      <family val="2"/>
    </font>
    <font>
      <b/>
      <sz val="8"/>
      <name val="Arial"/>
      <family val="2"/>
    </font>
    <font>
      <b/>
      <sz val="9.1999999999999993"/>
      <color indexed="10"/>
      <name val="Arial"/>
      <family val="2"/>
    </font>
    <font>
      <b/>
      <sz val="9"/>
      <name val="Tahoma"/>
      <family val="2"/>
    </font>
    <font>
      <sz val="7.5"/>
      <name val="Arial"/>
      <family val="2"/>
    </font>
    <font>
      <b/>
      <sz val="7.5"/>
      <name val="Arial"/>
      <family val="2"/>
    </font>
    <font>
      <u/>
      <sz val="10"/>
      <color indexed="12"/>
      <name val="Arial"/>
      <family val="2"/>
    </font>
    <font>
      <sz val="8"/>
      <name val="Tahoma"/>
      <family val="2"/>
    </font>
    <font>
      <b/>
      <u/>
      <sz val="8"/>
      <name val="Arial"/>
      <family val="2"/>
    </font>
    <font>
      <sz val="9"/>
      <color indexed="81"/>
      <name val="Tahoma"/>
      <family val="2"/>
    </font>
    <font>
      <b/>
      <sz val="9"/>
      <color indexed="81"/>
      <name val="Tahoma"/>
      <family val="2"/>
    </font>
    <font>
      <b/>
      <sz val="9"/>
      <name val="Arial"/>
      <family val="2"/>
    </font>
    <font>
      <sz val="10"/>
      <color indexed="12"/>
      <name val="Arial"/>
      <family val="2"/>
    </font>
    <font>
      <sz val="7"/>
      <name val="Arial"/>
      <family val="2"/>
    </font>
    <font>
      <b/>
      <sz val="10"/>
      <color indexed="12"/>
      <name val="Arial"/>
      <family val="2"/>
    </font>
    <font>
      <b/>
      <sz val="8"/>
      <color indexed="10"/>
      <name val="Arial"/>
      <family val="2"/>
    </font>
    <font>
      <i/>
      <sz val="10"/>
      <name val="Arial"/>
      <family val="2"/>
    </font>
    <font>
      <b/>
      <sz val="10"/>
      <color indexed="10"/>
      <name val="Arial"/>
      <family val="2"/>
    </font>
    <font>
      <b/>
      <sz val="12"/>
      <color indexed="12"/>
      <name val="Arial"/>
      <family val="2"/>
    </font>
    <font>
      <sz val="11"/>
      <name val="Arial"/>
      <family val="2"/>
    </font>
    <font>
      <b/>
      <i/>
      <sz val="10"/>
      <name val="Arial"/>
      <family val="2"/>
    </font>
    <font>
      <i/>
      <sz val="7"/>
      <name val="Arial"/>
      <family val="2"/>
    </font>
    <font>
      <b/>
      <sz val="9"/>
      <color indexed="10"/>
      <name val="Arial"/>
      <family val="2"/>
    </font>
    <font>
      <u/>
      <sz val="10"/>
      <name val="Arial"/>
      <family val="2"/>
    </font>
    <font>
      <b/>
      <u/>
      <sz val="10"/>
      <color indexed="12"/>
      <name val="Arial"/>
      <family val="2"/>
    </font>
    <font>
      <b/>
      <sz val="7"/>
      <name val="Arial"/>
      <family val="2"/>
    </font>
    <font>
      <sz val="8"/>
      <color indexed="10"/>
      <name val="Arial"/>
      <family val="2"/>
    </font>
    <font>
      <u/>
      <sz val="8"/>
      <color indexed="10"/>
      <name val="Arial"/>
      <family val="2"/>
    </font>
    <font>
      <sz val="10.5"/>
      <color indexed="8"/>
      <name val="Arial"/>
      <family val="2"/>
    </font>
    <font>
      <i/>
      <u/>
      <sz val="10.5"/>
      <color indexed="8"/>
      <name val="Arial"/>
      <family val="2"/>
    </font>
    <font>
      <sz val="10.5"/>
      <color indexed="8"/>
      <name val="Times New Roman"/>
      <family val="1"/>
    </font>
    <font>
      <b/>
      <sz val="10"/>
      <color rgb="FF7030A0"/>
      <name val="Arial"/>
      <family val="2"/>
    </font>
    <font>
      <sz val="10"/>
      <color rgb="FF0000FF"/>
      <name val="Arial"/>
      <family val="2"/>
    </font>
    <font>
      <b/>
      <sz val="10"/>
      <color rgb="FF0000FF"/>
      <name val="Arial"/>
      <family val="2"/>
    </font>
    <font>
      <sz val="10"/>
      <color rgb="FFC00000"/>
      <name val="Arial"/>
      <family val="2"/>
    </font>
    <font>
      <sz val="8"/>
      <color rgb="FF0000FF"/>
      <name val="Arial"/>
      <family val="2"/>
    </font>
    <font>
      <sz val="9"/>
      <color rgb="FF0000FF"/>
      <name val="Arial"/>
      <family val="2"/>
    </font>
    <font>
      <b/>
      <sz val="8"/>
      <color rgb="FF0000FF"/>
      <name val="Arial"/>
      <family val="2"/>
    </font>
    <font>
      <sz val="8"/>
      <color rgb="FFFF0000"/>
      <name val="Arial"/>
      <family val="2"/>
    </font>
    <font>
      <b/>
      <sz val="8"/>
      <color rgb="FFC00000"/>
      <name val="Arial"/>
      <family val="2"/>
    </font>
    <font>
      <b/>
      <sz val="8"/>
      <color rgb="FFFF0000"/>
      <name val="Arial"/>
      <family val="2"/>
    </font>
    <font>
      <b/>
      <sz val="9"/>
      <color rgb="FF0000FF"/>
      <name val="Arial"/>
      <family val="2"/>
    </font>
    <font>
      <b/>
      <sz val="14"/>
      <color rgb="FFC00000"/>
      <name val="Arial"/>
      <family val="2"/>
    </font>
    <font>
      <b/>
      <sz val="14"/>
      <color rgb="FFFF0000"/>
      <name val="Arial"/>
      <family val="2"/>
    </font>
    <font>
      <b/>
      <sz val="9"/>
      <color rgb="FFFF0000"/>
      <name val="Arial"/>
      <family val="2"/>
    </font>
    <font>
      <b/>
      <sz val="10"/>
      <color rgb="FFFF0000"/>
      <name val="Arial"/>
      <family val="2"/>
    </font>
    <font>
      <b/>
      <sz val="18"/>
      <color rgb="FFC00000"/>
      <name val="Arial"/>
      <family val="2"/>
    </font>
    <font>
      <sz val="10"/>
      <name val="Arial"/>
      <family val="2"/>
    </font>
    <font>
      <b/>
      <sz val="7"/>
      <color rgb="FF0000FF"/>
      <name val="Arial"/>
      <family val="2"/>
    </font>
    <font>
      <sz val="10"/>
      <color rgb="FFFF0000"/>
      <name val="Arial"/>
      <family val="2"/>
    </font>
  </fonts>
  <fills count="6">
    <fill>
      <patternFill patternType="none"/>
    </fill>
    <fill>
      <patternFill patternType="gray125"/>
    </fill>
    <fill>
      <patternFill patternType="solid">
        <fgColor theme="0" tint="-4.9989318521683403E-2"/>
        <bgColor indexed="64"/>
      </patternFill>
    </fill>
    <fill>
      <patternFill patternType="solid">
        <fgColor rgb="FFFFFFEB"/>
        <bgColor indexed="64"/>
      </patternFill>
    </fill>
    <fill>
      <patternFill patternType="solid">
        <fgColor rgb="FFFFFFCC"/>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xf numFmtId="43" fontId="8" fillId="0" borderId="0" applyFont="0" applyFill="0" applyBorder="0" applyAlignment="0" applyProtection="0"/>
    <xf numFmtId="44" fontId="8" fillId="0" borderId="0" applyFont="0" applyFill="0" applyBorder="0" applyAlignment="0" applyProtection="0"/>
    <xf numFmtId="0" fontId="17" fillId="0" borderId="0" applyNumberFormat="0" applyFill="0" applyBorder="0" applyAlignment="0" applyProtection="0">
      <alignment vertical="top"/>
      <protection locked="0"/>
    </xf>
    <xf numFmtId="0" fontId="1" fillId="0" borderId="0"/>
    <xf numFmtId="9" fontId="58" fillId="0" borderId="0" applyFont="0" applyFill="0" applyBorder="0" applyAlignment="0" applyProtection="0"/>
  </cellStyleXfs>
  <cellXfs count="398">
    <xf numFmtId="0" fontId="0" fillId="0" borderId="0" xfId="0"/>
    <xf numFmtId="0" fontId="2" fillId="0" borderId="0" xfId="0" applyFont="1" applyAlignment="1">
      <alignment horizontal="left" vertical="top"/>
    </xf>
    <xf numFmtId="0" fontId="1" fillId="0" borderId="0" xfId="0" applyFont="1" applyBorder="1" applyAlignment="1">
      <alignment horizontal="center"/>
    </xf>
    <xf numFmtId="0" fontId="1" fillId="0" borderId="0" xfId="0" applyFont="1" applyAlignment="1"/>
    <xf numFmtId="0" fontId="1" fillId="0" borderId="0" xfId="0" applyFont="1" applyAlignment="1">
      <alignment vertical="center"/>
    </xf>
    <xf numFmtId="0" fontId="1" fillId="0" borderId="0" xfId="0" applyFont="1" applyBorder="1" applyAlignment="1">
      <alignment wrapText="1"/>
    </xf>
    <xf numFmtId="0" fontId="1" fillId="0" borderId="0" xfId="0" applyFont="1" applyFill="1" applyBorder="1" applyAlignment="1">
      <alignment horizontal="center" wrapText="1"/>
    </xf>
    <xf numFmtId="0" fontId="7" fillId="0" borderId="0" xfId="0" applyFont="1" applyFill="1" applyBorder="1" applyAlignment="1"/>
    <xf numFmtId="0" fontId="1" fillId="0" borderId="0" xfId="0" applyFont="1" applyBorder="1" applyAlignment="1"/>
    <xf numFmtId="0" fontId="1" fillId="0" borderId="0" xfId="0" applyFont="1" applyProtection="1"/>
    <xf numFmtId="0" fontId="42" fillId="0" borderId="0" xfId="0" applyFont="1" applyBorder="1" applyProtection="1"/>
    <xf numFmtId="0" fontId="1" fillId="0" borderId="0" xfId="0" applyFont="1" applyBorder="1" applyProtection="1"/>
    <xf numFmtId="0" fontId="1" fillId="0" borderId="0" xfId="0" applyFont="1" applyBorder="1" applyAlignment="1" applyProtection="1"/>
    <xf numFmtId="0" fontId="1" fillId="0" borderId="0" xfId="0" applyFont="1" applyAlignment="1">
      <alignment horizontal="center" vertical="center"/>
    </xf>
    <xf numFmtId="44" fontId="2" fillId="0" borderId="0" xfId="2" applyFont="1" applyFill="1" applyBorder="1" applyAlignment="1"/>
    <xf numFmtId="44" fontId="1" fillId="0" borderId="0" xfId="2" applyFont="1" applyBorder="1" applyAlignment="1"/>
    <xf numFmtId="0" fontId="4" fillId="0" borderId="0" xfId="0" applyFont="1" applyBorder="1" applyAlignment="1">
      <alignment horizontal="left"/>
    </xf>
    <xf numFmtId="0" fontId="1" fillId="0" borderId="0" xfId="0" applyFont="1" applyFill="1" applyBorder="1" applyAlignment="1">
      <alignment horizontal="center"/>
    </xf>
    <xf numFmtId="43" fontId="2" fillId="0" borderId="0" xfId="1" applyFont="1" applyFill="1" applyBorder="1" applyAlignment="1"/>
    <xf numFmtId="0" fontId="1" fillId="0" borderId="0" xfId="0" applyFont="1" applyBorder="1" applyAlignment="1" applyProtection="1">
      <alignment horizontal="right"/>
    </xf>
    <xf numFmtId="44" fontId="6" fillId="0" borderId="0" xfId="2" applyFont="1" applyFill="1" applyBorder="1" applyAlignment="1"/>
    <xf numFmtId="0" fontId="2" fillId="0" borderId="0" xfId="0" applyFont="1" applyFill="1" applyAlignment="1">
      <alignment horizontal="left" vertical="top"/>
    </xf>
    <xf numFmtId="0" fontId="2" fillId="0" borderId="0" xfId="0" applyFont="1" applyFill="1" applyBorder="1" applyAlignment="1">
      <alignment horizontal="left" vertical="top"/>
    </xf>
    <xf numFmtId="44" fontId="6" fillId="0" borderId="0" xfId="0" applyNumberFormat="1" applyFont="1" applyFill="1" applyBorder="1" applyAlignment="1"/>
    <xf numFmtId="0" fontId="1" fillId="0" borderId="0" xfId="0" applyFont="1" applyAlignment="1" applyProtection="1"/>
    <xf numFmtId="44" fontId="1" fillId="0" borderId="0" xfId="2" applyFont="1" applyFill="1" applyBorder="1" applyAlignment="1" applyProtection="1"/>
    <xf numFmtId="43" fontId="1" fillId="2" borderId="1" xfId="1" applyFont="1" applyFill="1" applyBorder="1" applyAlignment="1" applyProtection="1">
      <alignment shrinkToFit="1"/>
    </xf>
    <xf numFmtId="0" fontId="1" fillId="0" borderId="0" xfId="0" applyFont="1" applyFill="1" applyAlignment="1"/>
    <xf numFmtId="164" fontId="1" fillId="0" borderId="1" xfId="0" applyNumberFormat="1" applyFont="1" applyFill="1" applyBorder="1" applyAlignment="1" applyProtection="1"/>
    <xf numFmtId="44" fontId="1" fillId="2" borderId="2" xfId="2" applyFont="1" applyFill="1" applyBorder="1" applyAlignment="1" applyProtection="1">
      <alignment shrinkToFit="1"/>
    </xf>
    <xf numFmtId="0" fontId="43" fillId="0" borderId="0" xfId="0" applyFont="1" applyBorder="1" applyAlignment="1" applyProtection="1"/>
    <xf numFmtId="0" fontId="44" fillId="0" borderId="0" xfId="0" applyFont="1" applyBorder="1" applyAlignment="1" applyProtection="1">
      <alignment horizontal="right"/>
    </xf>
    <xf numFmtId="0" fontId="44" fillId="0" borderId="0" xfId="0" applyFont="1" applyBorder="1" applyAlignment="1" applyProtection="1"/>
    <xf numFmtId="0" fontId="43" fillId="0" borderId="3" xfId="0" applyFont="1" applyFill="1" applyBorder="1" applyAlignment="1" applyProtection="1"/>
    <xf numFmtId="0" fontId="12" fillId="3" borderId="1" xfId="0" applyFont="1" applyFill="1" applyBorder="1" applyAlignment="1" applyProtection="1">
      <alignment horizontal="center"/>
    </xf>
    <xf numFmtId="0" fontId="1" fillId="0" borderId="4" xfId="0" applyFont="1" applyBorder="1" applyAlignment="1" applyProtection="1">
      <alignment horizontal="right"/>
    </xf>
    <xf numFmtId="0" fontId="6" fillId="0" borderId="0" xfId="0" applyFont="1" applyBorder="1" applyAlignment="1" applyProtection="1">
      <alignment horizontal="right"/>
    </xf>
    <xf numFmtId="44" fontId="6" fillId="2" borderId="2" xfId="2" applyFont="1" applyFill="1" applyBorder="1" applyAlignment="1" applyProtection="1">
      <alignment shrinkToFit="1"/>
    </xf>
    <xf numFmtId="0" fontId="1" fillId="0" borderId="0" xfId="0" applyFont="1" applyAlignment="1" applyProtection="1">
      <alignment horizontal="center" vertical="center"/>
    </xf>
    <xf numFmtId="0" fontId="12" fillId="0" borderId="0" xfId="0" applyFont="1" applyAlignment="1" applyProtection="1">
      <alignment horizontal="right" wrapText="1"/>
    </xf>
    <xf numFmtId="0" fontId="3" fillId="0" borderId="0" xfId="0" applyFont="1" applyBorder="1" applyAlignment="1" applyProtection="1">
      <alignment horizontal="left" vertical="top" wrapText="1"/>
    </xf>
    <xf numFmtId="0" fontId="3" fillId="0" borderId="0" xfId="0" applyFont="1" applyAlignment="1" applyProtection="1">
      <alignment horizontal="left" vertical="top" wrapText="1"/>
    </xf>
    <xf numFmtId="0" fontId="1" fillId="0" borderId="5" xfId="0" applyFont="1" applyBorder="1" applyAlignment="1" applyProtection="1"/>
    <xf numFmtId="0" fontId="0" fillId="0" borderId="5" xfId="0" applyBorder="1" applyAlignment="1" applyProtection="1"/>
    <xf numFmtId="0" fontId="2" fillId="0" borderId="5" xfId="0" applyFont="1" applyBorder="1" applyAlignment="1" applyProtection="1">
      <alignment horizontal="left" vertical="top"/>
    </xf>
    <xf numFmtId="14" fontId="10" fillId="4" borderId="7" xfId="0" applyNumberFormat="1" applyFont="1" applyFill="1" applyBorder="1" applyAlignment="1" applyProtection="1">
      <protection locked="0"/>
    </xf>
    <xf numFmtId="0" fontId="10" fillId="4" borderId="2" xfId="0" applyFont="1" applyFill="1" applyBorder="1" applyAlignment="1" applyProtection="1">
      <alignment horizontal="center"/>
      <protection locked="0"/>
    </xf>
    <xf numFmtId="44" fontId="1" fillId="4" borderId="2" xfId="2" applyFont="1" applyFill="1" applyBorder="1" applyAlignment="1" applyProtection="1">
      <alignment shrinkToFit="1"/>
      <protection locked="0"/>
    </xf>
    <xf numFmtId="165" fontId="1" fillId="4" borderId="6" xfId="0" applyNumberFormat="1" applyFont="1" applyFill="1" applyBorder="1" applyAlignment="1" applyProtection="1">
      <alignment horizontal="center"/>
      <protection locked="0"/>
    </xf>
    <xf numFmtId="43" fontId="1" fillId="4" borderId="6" xfId="1" applyNumberFormat="1" applyFont="1" applyFill="1" applyBorder="1" applyAlignment="1" applyProtection="1">
      <alignment horizontal="center" shrinkToFit="1"/>
      <protection locked="0"/>
    </xf>
    <xf numFmtId="43" fontId="1" fillId="4" borderId="1" xfId="1" applyNumberFormat="1" applyFont="1" applyFill="1" applyBorder="1" applyAlignment="1" applyProtection="1">
      <alignment horizontal="center" shrinkToFit="1"/>
      <protection locked="0"/>
    </xf>
    <xf numFmtId="44" fontId="1" fillId="4" borderId="6" xfId="2" applyFont="1" applyFill="1" applyBorder="1" applyAlignment="1" applyProtection="1">
      <alignment shrinkToFit="1"/>
    </xf>
    <xf numFmtId="44" fontId="1" fillId="4" borderId="1" xfId="2" applyFont="1" applyFill="1" applyBorder="1" applyAlignment="1" applyProtection="1">
      <alignment shrinkToFit="1"/>
    </xf>
    <xf numFmtId="44" fontId="1" fillId="4" borderId="6" xfId="2" applyFont="1" applyFill="1" applyBorder="1" applyAlignment="1" applyProtection="1">
      <alignment shrinkToFit="1"/>
      <protection locked="0"/>
    </xf>
    <xf numFmtId="44" fontId="1" fillId="4" borderId="1" xfId="2" applyFont="1" applyFill="1" applyBorder="1" applyAlignment="1" applyProtection="1">
      <alignment shrinkToFit="1"/>
      <protection locked="0"/>
    </xf>
    <xf numFmtId="44" fontId="1" fillId="4" borderId="1" xfId="2" applyFont="1" applyFill="1" applyBorder="1" applyAlignment="1">
      <alignment shrinkToFit="1"/>
    </xf>
    <xf numFmtId="164" fontId="1" fillId="4" borderId="1" xfId="0" applyNumberFormat="1" applyFont="1" applyFill="1" applyBorder="1" applyAlignment="1" applyProtection="1">
      <alignment horizontal="center"/>
      <protection locked="0"/>
    </xf>
    <xf numFmtId="43" fontId="6" fillId="4" borderId="1" xfId="1" applyFont="1" applyFill="1" applyBorder="1" applyAlignment="1" applyProtection="1">
      <alignment shrinkToFit="1"/>
      <protection locked="0"/>
    </xf>
    <xf numFmtId="14" fontId="1" fillId="4" borderId="1" xfId="0" applyNumberFormat="1" applyFont="1" applyFill="1" applyBorder="1" applyAlignment="1" applyProtection="1">
      <alignment horizontal="center"/>
      <protection locked="0"/>
    </xf>
    <xf numFmtId="14" fontId="1" fillId="4" borderId="1" xfId="0" applyNumberFormat="1" applyFont="1" applyFill="1" applyBorder="1" applyAlignment="1" applyProtection="1">
      <alignment horizontal="left" shrinkToFit="1"/>
      <protection locked="0"/>
    </xf>
    <xf numFmtId="44" fontId="1" fillId="4" borderId="2" xfId="2" applyFont="1" applyFill="1" applyBorder="1" applyAlignment="1" applyProtection="1">
      <alignment horizontal="left" shrinkToFit="1"/>
    </xf>
    <xf numFmtId="0" fontId="3" fillId="0" borderId="0" xfId="0" applyFont="1" applyAlignment="1" applyProtection="1">
      <alignment horizontal="left" vertical="center"/>
    </xf>
    <xf numFmtId="0" fontId="45" fillId="0" borderId="0" xfId="0" applyFont="1" applyAlignment="1" applyProtection="1">
      <alignment horizontal="center" vertical="center"/>
    </xf>
    <xf numFmtId="0" fontId="6" fillId="0" borderId="0" xfId="0" applyFont="1" applyAlignment="1" applyProtection="1">
      <alignment horizontal="center" vertical="center"/>
    </xf>
    <xf numFmtId="0" fontId="12" fillId="0" borderId="0" xfId="0" applyFont="1" applyBorder="1" applyAlignment="1" applyProtection="1">
      <alignment horizontal="right" wrapText="1"/>
    </xf>
    <xf numFmtId="0" fontId="46" fillId="0" borderId="9" xfId="0" applyFont="1" applyBorder="1" applyAlignment="1" applyProtection="1"/>
    <xf numFmtId="0" fontId="47" fillId="0" borderId="10" xfId="0" applyFont="1" applyBorder="1" applyAlignment="1" applyProtection="1"/>
    <xf numFmtId="0" fontId="48" fillId="0" borderId="10" xfId="0" applyFont="1" applyBorder="1" applyAlignment="1" applyProtection="1">
      <alignment horizontal="right"/>
    </xf>
    <xf numFmtId="0" fontId="1" fillId="0" borderId="10" xfId="0" applyFont="1" applyBorder="1" applyAlignment="1" applyProtection="1">
      <alignment horizontal="center"/>
    </xf>
    <xf numFmtId="0" fontId="1" fillId="0" borderId="11" xfId="0" applyFont="1" applyBorder="1" applyAlignment="1" applyProtection="1">
      <alignment horizontal="center"/>
    </xf>
    <xf numFmtId="0" fontId="6" fillId="0" borderId="12" xfId="0" applyFont="1" applyBorder="1" applyAlignment="1" applyProtection="1">
      <alignment horizontal="center"/>
    </xf>
    <xf numFmtId="0" fontId="6" fillId="0" borderId="9" xfId="0" applyFont="1" applyBorder="1" applyAlignment="1" applyProtection="1">
      <alignment horizontal="center"/>
    </xf>
    <xf numFmtId="0" fontId="12" fillId="0" borderId="13" xfId="0" applyFont="1" applyBorder="1" applyAlignment="1" applyProtection="1">
      <alignment horizontal="center"/>
    </xf>
    <xf numFmtId="0" fontId="6" fillId="0" borderId="14" xfId="0" applyFont="1" applyBorder="1" applyAlignment="1" applyProtection="1">
      <alignment horizontal="center"/>
    </xf>
    <xf numFmtId="0" fontId="6" fillId="0" borderId="13" xfId="0" applyFont="1" applyBorder="1" applyAlignment="1" applyProtection="1"/>
    <xf numFmtId="0" fontId="6" fillId="0" borderId="15" xfId="0" applyFont="1" applyBorder="1" applyAlignment="1" applyProtection="1">
      <alignment horizontal="center" wrapText="1"/>
    </xf>
    <xf numFmtId="0" fontId="22" fillId="0" borderId="13" xfId="0" applyFont="1" applyFill="1" applyBorder="1" applyAlignment="1" applyProtection="1">
      <alignment horizontal="center" wrapText="1"/>
    </xf>
    <xf numFmtId="0" fontId="12" fillId="0" borderId="13" xfId="0" applyFont="1" applyFill="1" applyBorder="1" applyAlignment="1" applyProtection="1">
      <alignment horizontal="center" wrapText="1"/>
    </xf>
    <xf numFmtId="0" fontId="12" fillId="0" borderId="15" xfId="0" applyFont="1" applyFill="1" applyBorder="1" applyAlignment="1" applyProtection="1">
      <alignment horizontal="center" shrinkToFit="1"/>
    </xf>
    <xf numFmtId="0" fontId="12" fillId="0" borderId="15" xfId="0" applyFont="1" applyBorder="1" applyAlignment="1" applyProtection="1">
      <alignment horizontal="center" wrapText="1"/>
    </xf>
    <xf numFmtId="0" fontId="12" fillId="0" borderId="15" xfId="0" applyFont="1" applyFill="1" applyBorder="1" applyAlignment="1" applyProtection="1">
      <alignment horizontal="center" wrapText="1"/>
    </xf>
    <xf numFmtId="0" fontId="2" fillId="0" borderId="13" xfId="0" applyFont="1" applyFill="1" applyBorder="1" applyAlignment="1" applyProtection="1">
      <alignment horizontal="center" shrinkToFit="1"/>
    </xf>
    <xf numFmtId="0" fontId="22" fillId="0" borderId="15" xfId="0" applyFont="1" applyBorder="1" applyAlignment="1" applyProtection="1">
      <alignment horizontal="center" wrapText="1"/>
    </xf>
    <xf numFmtId="0" fontId="6" fillId="0" borderId="14" xfId="0" applyFont="1" applyFill="1" applyBorder="1" applyAlignment="1" applyProtection="1">
      <alignment horizontal="center" wrapText="1"/>
    </xf>
    <xf numFmtId="165" fontId="2" fillId="2" borderId="16" xfId="0" applyNumberFormat="1" applyFont="1" applyFill="1" applyBorder="1" applyAlignment="1" applyProtection="1">
      <alignment horizontal="center"/>
    </xf>
    <xf numFmtId="164" fontId="2" fillId="2" borderId="17" xfId="0" applyNumberFormat="1" applyFont="1" applyFill="1" applyBorder="1" applyAlignment="1" applyProtection="1"/>
    <xf numFmtId="43" fontId="2" fillId="2" borderId="18" xfId="1" applyNumberFormat="1" applyFont="1" applyFill="1" applyBorder="1" applyAlignment="1" applyProtection="1">
      <alignment horizontal="center" shrinkToFit="1"/>
    </xf>
    <xf numFmtId="43" fontId="2" fillId="2" borderId="18" xfId="1" applyFont="1" applyFill="1" applyBorder="1" applyAlignment="1" applyProtection="1">
      <alignment shrinkToFit="1"/>
    </xf>
    <xf numFmtId="44" fontId="2" fillId="2" borderId="18" xfId="2" applyFont="1" applyFill="1" applyBorder="1" applyAlignment="1" applyProtection="1">
      <alignment shrinkToFit="1"/>
    </xf>
    <xf numFmtId="44" fontId="2" fillId="2" borderId="17" xfId="2" applyFont="1" applyFill="1" applyBorder="1" applyAlignment="1" applyProtection="1">
      <alignment shrinkToFit="1"/>
    </xf>
    <xf numFmtId="44" fontId="2" fillId="2" borderId="19" xfId="2" applyFont="1" applyFill="1" applyBorder="1" applyAlignment="1" applyProtection="1">
      <alignment shrinkToFit="1"/>
    </xf>
    <xf numFmtId="164" fontId="2" fillId="2" borderId="20" xfId="0" applyNumberFormat="1" applyFont="1" applyFill="1" applyBorder="1" applyAlignment="1" applyProtection="1"/>
    <xf numFmtId="43" fontId="2" fillId="2" borderId="21" xfId="1" applyNumberFormat="1" applyFont="1" applyFill="1" applyBorder="1" applyAlignment="1" applyProtection="1">
      <alignment horizontal="center" shrinkToFit="1"/>
    </xf>
    <xf numFmtId="43" fontId="2" fillId="2" borderId="21" xfId="1" applyFont="1" applyFill="1" applyBorder="1" applyAlignment="1" applyProtection="1">
      <alignment shrinkToFit="1"/>
    </xf>
    <xf numFmtId="44" fontId="2" fillId="2" borderId="21" xfId="2" applyFont="1" applyFill="1" applyBorder="1" applyAlignment="1" applyProtection="1">
      <alignment shrinkToFit="1"/>
    </xf>
    <xf numFmtId="44" fontId="2" fillId="2" borderId="20" xfId="2" applyFont="1" applyFill="1" applyBorder="1" applyAlignment="1" applyProtection="1">
      <alignment shrinkToFit="1"/>
    </xf>
    <xf numFmtId="44" fontId="2" fillId="2" borderId="22" xfId="2" applyFont="1" applyFill="1" applyBorder="1" applyAlignment="1" applyProtection="1">
      <alignment shrinkToFit="1"/>
    </xf>
    <xf numFmtId="43" fontId="1" fillId="2" borderId="2" xfId="1" applyNumberFormat="1" applyFont="1" applyFill="1" applyBorder="1" applyAlignment="1" applyProtection="1">
      <alignment horizontal="center" shrinkToFit="1"/>
    </xf>
    <xf numFmtId="0" fontId="1" fillId="0" borderId="0" xfId="0" applyFont="1" applyFill="1" applyBorder="1" applyAlignment="1" applyProtection="1">
      <alignment horizontal="right" shrinkToFit="1"/>
    </xf>
    <xf numFmtId="0" fontId="49" fillId="0" borderId="0" xfId="0" applyFont="1" applyBorder="1" applyAlignment="1" applyProtection="1"/>
    <xf numFmtId="0" fontId="46" fillId="0" borderId="0" xfId="0" applyFont="1" applyBorder="1" applyAlignment="1" applyProtection="1"/>
    <xf numFmtId="0" fontId="48" fillId="0" borderId="0" xfId="0" applyFont="1" applyBorder="1" applyAlignment="1" applyProtection="1">
      <alignment horizontal="right"/>
    </xf>
    <xf numFmtId="0" fontId="48" fillId="0" borderId="0" xfId="0" applyFont="1" applyBorder="1" applyAlignment="1" applyProtection="1"/>
    <xf numFmtId="0" fontId="2" fillId="3" borderId="1" xfId="0" applyFont="1" applyFill="1" applyBorder="1" applyAlignment="1" applyProtection="1">
      <alignment horizontal="center" wrapText="1"/>
    </xf>
    <xf numFmtId="44" fontId="10" fillId="2" borderId="2" xfId="0" applyNumberFormat="1" applyFont="1" applyFill="1" applyBorder="1" applyAlignment="1" applyProtection="1">
      <alignment shrinkToFit="1"/>
    </xf>
    <xf numFmtId="0" fontId="31" fillId="0" borderId="4" xfId="0" applyFont="1" applyFill="1" applyBorder="1" applyProtection="1"/>
    <xf numFmtId="0" fontId="1" fillId="0" borderId="0" xfId="0" applyFont="1" applyFill="1" applyBorder="1" applyProtection="1"/>
    <xf numFmtId="0" fontId="1" fillId="0" borderId="0" xfId="0" applyFont="1" applyFill="1" applyBorder="1" applyAlignment="1" applyProtection="1"/>
    <xf numFmtId="0" fontId="32" fillId="0" borderId="0" xfId="0" applyFont="1" applyFill="1" applyBorder="1" applyAlignment="1" applyProtection="1">
      <alignment horizontal="left" vertical="top"/>
    </xf>
    <xf numFmtId="0" fontId="32" fillId="0" borderId="0" xfId="0" applyFont="1" applyFill="1" applyBorder="1" applyAlignment="1" applyProtection="1"/>
    <xf numFmtId="0" fontId="1" fillId="0" borderId="14" xfId="0" applyFont="1" applyFill="1" applyBorder="1" applyAlignment="1" applyProtection="1"/>
    <xf numFmtId="0" fontId="6" fillId="0" borderId="4" xfId="0" applyFont="1" applyFill="1" applyBorder="1" applyProtection="1"/>
    <xf numFmtId="0" fontId="32" fillId="0" borderId="0" xfId="0" applyFont="1" applyFill="1" applyBorder="1" applyAlignment="1" applyProtection="1">
      <alignment horizontal="center" vertical="top"/>
    </xf>
    <xf numFmtId="0" fontId="1" fillId="0" borderId="4" xfId="0" applyFont="1" applyFill="1" applyBorder="1" applyProtection="1"/>
    <xf numFmtId="0" fontId="1" fillId="0" borderId="1" xfId="0" applyFont="1" applyFill="1" applyBorder="1" applyProtection="1"/>
    <xf numFmtId="0" fontId="2" fillId="0" borderId="0" xfId="0" applyFont="1" applyFill="1" applyBorder="1" applyAlignment="1" applyProtection="1">
      <alignment horizontal="left" vertical="top"/>
    </xf>
    <xf numFmtId="0" fontId="1" fillId="0" borderId="0" xfId="0" applyFont="1" applyFill="1" applyBorder="1" applyAlignment="1" applyProtection="1">
      <alignment horizontal="right"/>
    </xf>
    <xf numFmtId="0" fontId="1" fillId="0" borderId="0" xfId="0" applyFont="1" applyFill="1" applyBorder="1" applyAlignment="1" applyProtection="1">
      <alignment horizontal="left" vertical="top"/>
    </xf>
    <xf numFmtId="0" fontId="1" fillId="0" borderId="14" xfId="0" applyFont="1" applyFill="1" applyBorder="1" applyAlignment="1" applyProtection="1">
      <alignment horizontal="right"/>
    </xf>
    <xf numFmtId="0" fontId="7" fillId="0" borderId="0" xfId="0" applyFont="1" applyFill="1" applyBorder="1" applyAlignment="1" applyProtection="1"/>
    <xf numFmtId="0" fontId="1" fillId="0" borderId="0" xfId="0" applyFont="1" applyFill="1" applyBorder="1" applyAlignment="1" applyProtection="1">
      <alignment horizontal="left"/>
    </xf>
    <xf numFmtId="0" fontId="1" fillId="0" borderId="0" xfId="0" applyFont="1" applyFill="1" applyBorder="1" applyAlignment="1" applyProtection="1">
      <alignment horizontal="center"/>
    </xf>
    <xf numFmtId="0" fontId="1" fillId="0" borderId="14" xfId="0" applyFont="1" applyFill="1" applyBorder="1" applyAlignment="1" applyProtection="1">
      <alignment horizontal="center"/>
    </xf>
    <xf numFmtId="0" fontId="2" fillId="0" borderId="0" xfId="0" applyFont="1" applyFill="1" applyBorder="1" applyAlignment="1" applyProtection="1">
      <alignment horizontal="center" shrinkToFit="1"/>
    </xf>
    <xf numFmtId="0" fontId="1" fillId="0" borderId="8" xfId="0" applyFont="1" applyFill="1" applyBorder="1" applyProtection="1"/>
    <xf numFmtId="0" fontId="1" fillId="0" borderId="5" xfId="0" applyFont="1" applyFill="1" applyBorder="1" applyProtection="1"/>
    <xf numFmtId="0" fontId="2" fillId="0" borderId="5" xfId="0" applyFont="1" applyFill="1" applyBorder="1" applyAlignment="1" applyProtection="1">
      <alignment horizontal="center" shrinkToFit="1"/>
    </xf>
    <xf numFmtId="0" fontId="1" fillId="0" borderId="5" xfId="0" applyFont="1" applyFill="1" applyBorder="1" applyAlignment="1" applyProtection="1"/>
    <xf numFmtId="0" fontId="1" fillId="0" borderId="5" xfId="0" applyFont="1" applyFill="1" applyBorder="1" applyAlignment="1" applyProtection="1">
      <alignment horizontal="right"/>
    </xf>
    <xf numFmtId="0" fontId="1" fillId="0" borderId="23" xfId="0" applyFont="1" applyFill="1" applyBorder="1" applyAlignment="1" applyProtection="1"/>
    <xf numFmtId="0" fontId="24" fillId="0" borderId="0" xfId="0" applyFont="1" applyBorder="1" applyAlignment="1" applyProtection="1">
      <alignment horizontal="right"/>
    </xf>
    <xf numFmtId="0" fontId="50" fillId="0" borderId="9" xfId="0" applyFont="1" applyBorder="1" applyAlignment="1" applyProtection="1"/>
    <xf numFmtId="0" fontId="50" fillId="0" borderId="10" xfId="0" applyFont="1" applyBorder="1" applyAlignment="1" applyProtection="1">
      <alignment horizontal="right"/>
    </xf>
    <xf numFmtId="44" fontId="1" fillId="2" borderId="13" xfId="2" applyFont="1" applyFill="1" applyBorder="1" applyAlignment="1" applyProtection="1">
      <alignment shrinkToFit="1"/>
    </xf>
    <xf numFmtId="0" fontId="17" fillId="0" borderId="11" xfId="3" applyBorder="1" applyAlignment="1" applyProtection="1">
      <protection locked="0"/>
    </xf>
    <xf numFmtId="0" fontId="0" fillId="5" borderId="0" xfId="0" applyFill="1"/>
    <xf numFmtId="0" fontId="6" fillId="5" borderId="0" xfId="0" applyFont="1" applyFill="1"/>
    <xf numFmtId="0" fontId="1" fillId="5" borderId="0" xfId="0" applyFont="1" applyFill="1"/>
    <xf numFmtId="0" fontId="17" fillId="5" borderId="0" xfId="3" applyFill="1" applyAlignment="1" applyProtection="1"/>
    <xf numFmtId="0" fontId="51" fillId="5" borderId="0" xfId="0" applyFont="1" applyFill="1" applyBorder="1" applyAlignment="1"/>
    <xf numFmtId="0" fontId="51" fillId="5" borderId="0" xfId="0" applyFont="1" applyFill="1" applyBorder="1" applyAlignment="1">
      <alignment horizontal="center"/>
    </xf>
    <xf numFmtId="0" fontId="3" fillId="5" borderId="0" xfId="0" applyFont="1" applyFill="1" applyAlignment="1">
      <alignment horizontal="center"/>
    </xf>
    <xf numFmtId="0" fontId="48" fillId="5" borderId="10" xfId="0" applyFont="1" applyFill="1" applyBorder="1" applyAlignment="1"/>
    <xf numFmtId="14" fontId="3" fillId="5" borderId="0" xfId="0" applyNumberFormat="1" applyFont="1" applyFill="1" applyAlignment="1">
      <alignment horizontal="center"/>
    </xf>
    <xf numFmtId="2" fontId="3" fillId="5" borderId="0" xfId="0" applyNumberFormat="1" applyFont="1" applyFill="1" applyAlignment="1">
      <alignment horizontal="center" wrapText="1"/>
    </xf>
    <xf numFmtId="0" fontId="17" fillId="5" borderId="0" xfId="3" applyFill="1" applyBorder="1" applyAlignment="1" applyProtection="1">
      <protection locked="0"/>
    </xf>
    <xf numFmtId="0" fontId="1" fillId="5" borderId="0" xfId="0" applyFont="1" applyFill="1" applyBorder="1"/>
    <xf numFmtId="0" fontId="17" fillId="5" borderId="0" xfId="3" applyFill="1" applyAlignment="1" applyProtection="1">
      <protection locked="0"/>
    </xf>
    <xf numFmtId="0" fontId="27" fillId="5" borderId="0" xfId="0" applyFont="1" applyFill="1"/>
    <xf numFmtId="0" fontId="2" fillId="5" borderId="0" xfId="0" applyFont="1" applyFill="1"/>
    <xf numFmtId="43" fontId="2" fillId="5" borderId="0" xfId="1" applyFont="1" applyFill="1"/>
    <xf numFmtId="43" fontId="2" fillId="5" borderId="5" xfId="1" applyFont="1" applyFill="1" applyBorder="1"/>
    <xf numFmtId="0" fontId="1" fillId="5" borderId="0" xfId="0" applyFont="1" applyFill="1" applyAlignment="1">
      <alignment horizontal="left" wrapText="1"/>
    </xf>
    <xf numFmtId="0" fontId="1" fillId="5" borderId="0" xfId="0" applyFont="1" applyFill="1" applyAlignment="1">
      <alignment wrapText="1"/>
    </xf>
    <xf numFmtId="0" fontId="10" fillId="5" borderId="0" xfId="0" applyFont="1" applyFill="1"/>
    <xf numFmtId="0" fontId="52" fillId="0" borderId="10" xfId="0" applyFont="1" applyBorder="1" applyAlignment="1" applyProtection="1">
      <alignment horizontal="center"/>
    </xf>
    <xf numFmtId="0" fontId="52" fillId="0" borderId="11" xfId="0" applyFont="1" applyBorder="1" applyAlignment="1" applyProtection="1">
      <alignment horizontal="center"/>
    </xf>
    <xf numFmtId="0" fontId="43" fillId="0" borderId="0" xfId="0" applyFont="1" applyFill="1" applyBorder="1" applyAlignment="1" applyProtection="1"/>
    <xf numFmtId="0" fontId="12" fillId="0" borderId="5" xfId="0" applyFont="1" applyFill="1" applyBorder="1" applyAlignment="1" applyProtection="1">
      <alignment horizontal="center" wrapText="1"/>
    </xf>
    <xf numFmtId="0" fontId="6" fillId="0" borderId="5" xfId="0" applyFont="1" applyFill="1" applyBorder="1" applyAlignment="1" applyProtection="1">
      <alignment horizontal="center" wrapText="1"/>
    </xf>
    <xf numFmtId="14" fontId="10" fillId="4" borderId="7" xfId="0" applyNumberFormat="1" applyFont="1" applyFill="1" applyBorder="1" applyAlignment="1" applyProtection="1"/>
    <xf numFmtId="0" fontId="35" fillId="0" borderId="10" xfId="3" applyFont="1" applyBorder="1" applyAlignment="1" applyProtection="1"/>
    <xf numFmtId="0" fontId="6" fillId="0" borderId="6" xfId="0" applyFont="1" applyBorder="1" applyAlignment="1" applyProtection="1">
      <alignment horizontal="center" wrapText="1"/>
    </xf>
    <xf numFmtId="0" fontId="22" fillId="0" borderId="1" xfId="0" applyFont="1" applyFill="1" applyBorder="1" applyAlignment="1" applyProtection="1">
      <alignment horizontal="center" wrapText="1"/>
    </xf>
    <xf numFmtId="0" fontId="12" fillId="0" borderId="1" xfId="0" applyFont="1" applyFill="1" applyBorder="1" applyAlignment="1" applyProtection="1">
      <alignment horizontal="center" wrapText="1"/>
    </xf>
    <xf numFmtId="0" fontId="22" fillId="0" borderId="6" xfId="0" applyFont="1" applyBorder="1" applyAlignment="1" applyProtection="1">
      <alignment horizontal="center" wrapText="1"/>
    </xf>
    <xf numFmtId="0" fontId="6" fillId="0" borderId="23" xfId="0" applyFont="1" applyFill="1" applyBorder="1" applyAlignment="1" applyProtection="1">
      <alignment horizontal="center" wrapText="1"/>
    </xf>
    <xf numFmtId="2" fontId="2" fillId="5" borderId="0" xfId="0" applyNumberFormat="1" applyFont="1" applyFill="1"/>
    <xf numFmtId="0" fontId="5" fillId="0" borderId="3" xfId="0" applyFont="1" applyFill="1" applyBorder="1" applyAlignment="1" applyProtection="1"/>
    <xf numFmtId="0" fontId="5" fillId="0" borderId="0" xfId="0" applyFont="1" applyFill="1" applyBorder="1" applyAlignment="1" applyProtection="1"/>
    <xf numFmtId="0" fontId="5" fillId="0" borderId="0" xfId="0" applyFont="1" applyFill="1" applyBorder="1" applyAlignment="1" applyProtection="1">
      <alignment horizontal="left" vertical="top"/>
    </xf>
    <xf numFmtId="165" fontId="1" fillId="2" borderId="1" xfId="0" applyNumberFormat="1" applyFont="1" applyFill="1" applyBorder="1" applyAlignment="1" applyProtection="1">
      <alignment horizontal="center"/>
    </xf>
    <xf numFmtId="164" fontId="1" fillId="2" borderId="1" xfId="0" applyNumberFormat="1" applyFont="1" applyFill="1" applyBorder="1" applyAlignment="1" applyProtection="1"/>
    <xf numFmtId="43" fontId="1" fillId="2" borderId="13" xfId="1" applyNumberFormat="1" applyFont="1" applyFill="1" applyBorder="1" applyAlignment="1" applyProtection="1">
      <alignment horizontal="center" shrinkToFit="1"/>
    </xf>
    <xf numFmtId="44" fontId="1" fillId="2" borderId="1" xfId="2" applyFont="1" applyFill="1" applyBorder="1" applyAlignment="1" applyProtection="1">
      <alignment shrinkToFit="1"/>
    </xf>
    <xf numFmtId="43" fontId="1" fillId="0" borderId="0" xfId="0" applyNumberFormat="1" applyFont="1" applyAlignment="1"/>
    <xf numFmtId="0" fontId="12" fillId="0" borderId="24" xfId="0" applyFont="1" applyBorder="1" applyAlignment="1" applyProtection="1">
      <alignment horizontal="right" wrapText="1"/>
    </xf>
    <xf numFmtId="0" fontId="1" fillId="5" borderId="0" xfId="0" applyFont="1" applyFill="1" applyAlignment="1" applyProtection="1">
      <alignment wrapText="1"/>
      <protection locked="0"/>
    </xf>
    <xf numFmtId="0" fontId="17" fillId="5" borderId="0" xfId="3" applyFill="1" applyAlignment="1" applyProtection="1">
      <protection locked="0"/>
    </xf>
    <xf numFmtId="0" fontId="24" fillId="0" borderId="0" xfId="0" applyFont="1" applyBorder="1" applyAlignment="1" applyProtection="1">
      <alignment horizontal="right" vertical="top"/>
    </xf>
    <xf numFmtId="0" fontId="2" fillId="0" borderId="0" xfId="0" applyFont="1" applyFill="1" applyBorder="1" applyAlignment="1" applyProtection="1">
      <alignment horizontal="right"/>
    </xf>
    <xf numFmtId="0" fontId="2" fillId="0" borderId="5" xfId="0" applyFont="1" applyFill="1" applyBorder="1" applyAlignment="1" applyProtection="1">
      <alignment horizontal="right"/>
    </xf>
    <xf numFmtId="0" fontId="17" fillId="5" borderId="0" xfId="3" applyFill="1" applyAlignment="1" applyProtection="1">
      <protection locked="0"/>
    </xf>
    <xf numFmtId="0" fontId="3" fillId="5" borderId="0" xfId="0" applyFont="1" applyFill="1"/>
    <xf numFmtId="0" fontId="17" fillId="0" borderId="10" xfId="3" applyBorder="1" applyAlignment="1" applyProtection="1">
      <protection locked="0"/>
    </xf>
    <xf numFmtId="0" fontId="36" fillId="0" borderId="0" xfId="0" applyFont="1" applyAlignment="1" applyProtection="1">
      <alignment horizontal="right" vertical="top" wrapText="1"/>
    </xf>
    <xf numFmtId="39" fontId="1" fillId="2" borderId="2" xfId="2" applyNumberFormat="1" applyFont="1" applyFill="1" applyBorder="1" applyAlignment="1" applyProtection="1">
      <alignment shrinkToFit="1"/>
    </xf>
    <xf numFmtId="44" fontId="1" fillId="2" borderId="1" xfId="2" applyNumberFormat="1" applyFont="1" applyFill="1" applyBorder="1" applyAlignment="1" applyProtection="1">
      <alignment shrinkToFit="1"/>
    </xf>
    <xf numFmtId="0" fontId="0" fillId="5" borderId="0" xfId="0" applyFill="1" applyProtection="1">
      <protection locked="0"/>
    </xf>
    <xf numFmtId="166" fontId="1" fillId="2" borderId="2" xfId="2" applyNumberFormat="1" applyFont="1" applyFill="1" applyBorder="1" applyAlignment="1" applyProtection="1">
      <alignment shrinkToFit="1"/>
    </xf>
    <xf numFmtId="0" fontId="2" fillId="0" borderId="4" xfId="0" applyFont="1" applyFill="1" applyBorder="1" applyProtection="1"/>
    <xf numFmtId="0" fontId="1" fillId="5" borderId="0" xfId="0" applyFont="1" applyFill="1" applyAlignment="1">
      <alignment wrapText="1"/>
    </xf>
    <xf numFmtId="0" fontId="1" fillId="5" borderId="0" xfId="0" applyFont="1" applyFill="1" applyAlignment="1">
      <alignment vertical="top" wrapText="1"/>
    </xf>
    <xf numFmtId="0" fontId="1" fillId="5" borderId="0" xfId="0" applyFont="1" applyFill="1" applyAlignment="1">
      <alignment wrapText="1"/>
    </xf>
    <xf numFmtId="0" fontId="0" fillId="5" borderId="0" xfId="0" applyFill="1" applyAlignment="1">
      <alignment horizontal="center"/>
    </xf>
    <xf numFmtId="0" fontId="48" fillId="5" borderId="11" xfId="0" applyFont="1" applyFill="1" applyBorder="1" applyAlignment="1">
      <alignment horizontal="center"/>
    </xf>
    <xf numFmtId="0" fontId="2" fillId="5" borderId="1" xfId="0" applyFont="1" applyFill="1" applyBorder="1" applyAlignment="1">
      <alignment horizontal="center"/>
    </xf>
    <xf numFmtId="0" fontId="22" fillId="5" borderId="0" xfId="0" applyFont="1" applyFill="1" applyAlignment="1">
      <alignment horizontal="center" wrapText="1"/>
    </xf>
    <xf numFmtId="0" fontId="1" fillId="5" borderId="0" xfId="0" applyFont="1" applyFill="1" applyAlignment="1">
      <alignment vertical="top"/>
    </xf>
    <xf numFmtId="0" fontId="6" fillId="5" borderId="0" xfId="0" applyFont="1" applyFill="1" applyAlignment="1">
      <alignment vertical="top"/>
    </xf>
    <xf numFmtId="0" fontId="6" fillId="5" borderId="0" xfId="0" applyFont="1" applyFill="1" applyAlignment="1">
      <alignment horizontal="left" vertical="top"/>
    </xf>
    <xf numFmtId="44" fontId="3" fillId="5" borderId="8" xfId="2" applyFont="1" applyFill="1" applyBorder="1" applyAlignment="1"/>
    <xf numFmtId="44" fontId="3" fillId="5" borderId="9" xfId="2" applyFont="1" applyFill="1" applyBorder="1" applyAlignment="1"/>
    <xf numFmtId="44" fontId="22" fillId="5" borderId="8" xfId="2" applyFont="1" applyFill="1" applyBorder="1" applyAlignment="1"/>
    <xf numFmtId="44" fontId="3" fillId="5" borderId="23" xfId="2" applyFont="1" applyFill="1" applyBorder="1" applyAlignment="1"/>
    <xf numFmtId="44" fontId="3" fillId="5" borderId="9" xfId="2" applyFont="1" applyFill="1" applyBorder="1" applyAlignment="1" applyProtection="1"/>
    <xf numFmtId="44" fontId="3" fillId="5" borderId="11" xfId="2" applyFont="1" applyFill="1" applyBorder="1" applyAlignment="1"/>
    <xf numFmtId="44" fontId="3" fillId="5" borderId="8" xfId="2" applyFont="1" applyFill="1" applyBorder="1" applyAlignment="1" applyProtection="1"/>
    <xf numFmtId="9" fontId="52" fillId="5" borderId="23" xfId="5" applyFont="1" applyFill="1" applyBorder="1" applyAlignment="1"/>
    <xf numFmtId="0" fontId="17" fillId="5" borderId="0" xfId="3" applyFill="1" applyBorder="1" applyAlignment="1" applyProtection="1"/>
    <xf numFmtId="0" fontId="0" fillId="5" borderId="0" xfId="0" applyFill="1" applyBorder="1"/>
    <xf numFmtId="0" fontId="18" fillId="5" borderId="0" xfId="0" applyFont="1" applyFill="1" applyBorder="1" applyAlignment="1">
      <alignment horizontal="center"/>
    </xf>
    <xf numFmtId="0" fontId="19" fillId="5" borderId="1" xfId="0" applyFont="1" applyFill="1" applyBorder="1" applyAlignment="1">
      <alignment horizontal="center" wrapText="1"/>
    </xf>
    <xf numFmtId="0" fontId="12" fillId="5" borderId="1" xfId="0" applyFont="1" applyFill="1" applyBorder="1" applyAlignment="1"/>
    <xf numFmtId="0" fontId="59" fillId="0" borderId="0" xfId="0" applyFont="1" applyBorder="1" applyAlignment="1" applyProtection="1">
      <alignment horizontal="right"/>
    </xf>
    <xf numFmtId="43" fontId="1" fillId="2" borderId="6" xfId="1" applyFont="1" applyFill="1" applyBorder="1" applyAlignment="1" applyProtection="1">
      <alignment wrapText="1" shrinkToFit="1"/>
    </xf>
    <xf numFmtId="43" fontId="1" fillId="2" borderId="6" xfId="1" applyFont="1" applyFill="1" applyBorder="1" applyAlignment="1" applyProtection="1">
      <alignment horizontal="right" wrapText="1" shrinkToFit="1"/>
    </xf>
    <xf numFmtId="0" fontId="60" fillId="5" borderId="0" xfId="0" applyFont="1" applyFill="1"/>
    <xf numFmtId="0" fontId="1" fillId="0" borderId="0" xfId="0" applyFont="1" applyFill="1"/>
    <xf numFmtId="0" fontId="0" fillId="0" borderId="0" xfId="0" applyFill="1"/>
    <xf numFmtId="0" fontId="0" fillId="0" borderId="0" xfId="0" applyFill="1" applyAlignment="1">
      <alignment horizontal="center"/>
    </xf>
    <xf numFmtId="0" fontId="53" fillId="5" borderId="0" xfId="0" applyFont="1" applyFill="1" applyAlignment="1">
      <alignment horizontal="center"/>
    </xf>
    <xf numFmtId="0" fontId="54" fillId="5" borderId="0" xfId="0" applyFont="1" applyFill="1" applyAlignment="1">
      <alignment horizontal="center"/>
    </xf>
    <xf numFmtId="0" fontId="1" fillId="5" borderId="0" xfId="0" applyFont="1" applyFill="1" applyAlignment="1">
      <alignment wrapText="1"/>
    </xf>
    <xf numFmtId="0" fontId="6" fillId="5" borderId="0" xfId="0" applyFont="1" applyFill="1" applyAlignment="1">
      <alignment wrapText="1"/>
    </xf>
    <xf numFmtId="0" fontId="0" fillId="0" borderId="0" xfId="0"/>
    <xf numFmtId="0" fontId="17" fillId="5" borderId="0" xfId="3" applyFill="1" applyAlignment="1" applyProtection="1">
      <alignment horizontal="center"/>
    </xf>
    <xf numFmtId="0" fontId="1" fillId="5" borderId="0" xfId="0" applyFont="1" applyFill="1" applyAlignment="1">
      <alignment vertical="top" wrapText="1"/>
    </xf>
    <xf numFmtId="0" fontId="1" fillId="5" borderId="0" xfId="0" applyFont="1" applyFill="1" applyAlignment="1">
      <alignment horizontal="center"/>
    </xf>
    <xf numFmtId="0" fontId="0" fillId="5" borderId="0" xfId="0" applyFill="1" applyAlignment="1">
      <alignment horizontal="center"/>
    </xf>
    <xf numFmtId="0" fontId="1" fillId="5" borderId="0" xfId="0" applyFont="1" applyFill="1" applyAlignment="1"/>
    <xf numFmtId="0" fontId="0" fillId="5" borderId="0" xfId="0" applyFill="1" applyAlignment="1">
      <alignment wrapText="1"/>
    </xf>
    <xf numFmtId="0" fontId="17" fillId="5" borderId="0" xfId="3" applyFill="1" applyAlignment="1" applyProtection="1">
      <alignment horizontal="center"/>
      <protection locked="0"/>
    </xf>
    <xf numFmtId="0" fontId="10" fillId="5" borderId="0" xfId="0" applyFont="1" applyFill="1" applyAlignment="1">
      <alignment horizontal="left"/>
    </xf>
    <xf numFmtId="0" fontId="2" fillId="4" borderId="26" xfId="0" applyFont="1" applyFill="1" applyBorder="1" applyAlignment="1" applyProtection="1">
      <alignment horizontal="left"/>
      <protection locked="0"/>
    </xf>
    <xf numFmtId="0" fontId="2" fillId="4" borderId="27" xfId="0" applyFont="1" applyFill="1" applyBorder="1" applyAlignment="1" applyProtection="1">
      <alignment horizontal="left"/>
      <protection locked="0"/>
    </xf>
    <xf numFmtId="0" fontId="2" fillId="4" borderId="28" xfId="0" applyFont="1" applyFill="1" applyBorder="1" applyAlignment="1" applyProtection="1">
      <alignment horizontal="left"/>
      <protection locked="0"/>
    </xf>
    <xf numFmtId="0" fontId="2" fillId="0" borderId="4" xfId="0" applyFont="1" applyFill="1" applyBorder="1" applyAlignment="1" applyProtection="1">
      <alignment horizontal="center" shrinkToFit="1"/>
    </xf>
    <xf numFmtId="0" fontId="2" fillId="0" borderId="14" xfId="0" applyFont="1" applyFill="1" applyBorder="1" applyAlignment="1" applyProtection="1">
      <alignment horizontal="center" shrinkToFit="1"/>
    </xf>
    <xf numFmtId="0" fontId="1" fillId="0" borderId="9" xfId="0" applyFont="1" applyFill="1" applyBorder="1" applyAlignment="1" applyProtection="1"/>
    <xf numFmtId="0" fontId="1" fillId="0" borderId="11" xfId="0" applyFont="1" applyFill="1" applyBorder="1" applyAlignment="1" applyProtection="1"/>
    <xf numFmtId="0" fontId="1" fillId="0" borderId="1" xfId="0" applyFont="1" applyFill="1" applyBorder="1" applyAlignment="1" applyProtection="1"/>
    <xf numFmtId="0" fontId="7" fillId="0" borderId="1" xfId="0" applyFont="1" applyFill="1" applyBorder="1" applyAlignment="1" applyProtection="1"/>
    <xf numFmtId="0" fontId="0" fillId="0" borderId="1" xfId="0" applyFill="1" applyBorder="1" applyAlignment="1" applyProtection="1"/>
    <xf numFmtId="0" fontId="1" fillId="0" borderId="0" xfId="0" applyFont="1" applyFill="1" applyBorder="1" applyAlignment="1" applyProtection="1">
      <alignment horizontal="center"/>
    </xf>
    <xf numFmtId="0" fontId="1" fillId="0" borderId="0" xfId="0" applyFont="1" applyBorder="1" applyAlignment="1" applyProtection="1"/>
    <xf numFmtId="0" fontId="1" fillId="0" borderId="0" xfId="0" applyFont="1" applyBorder="1" applyAlignment="1"/>
    <xf numFmtId="0" fontId="6" fillId="0" borderId="25" xfId="0" applyFont="1" applyBorder="1" applyAlignment="1" applyProtection="1">
      <alignment horizontal="center" wrapText="1"/>
    </xf>
    <xf numFmtId="0" fontId="6" fillId="0" borderId="3" xfId="0" applyFont="1" applyBorder="1" applyAlignment="1" applyProtection="1">
      <alignment horizontal="center" wrapText="1"/>
    </xf>
    <xf numFmtId="0" fontId="6" fillId="0" borderId="12" xfId="0" applyFont="1" applyBorder="1" applyAlignment="1" applyProtection="1">
      <alignment horizontal="center" wrapText="1"/>
    </xf>
    <xf numFmtId="0" fontId="6" fillId="0" borderId="13" xfId="0" applyFont="1" applyBorder="1" applyAlignment="1" applyProtection="1">
      <alignment horizontal="center" textRotation="90" wrapText="1" readingOrder="1"/>
    </xf>
    <xf numFmtId="0" fontId="6" fillId="0" borderId="15" xfId="0" applyFont="1" applyBorder="1" applyAlignment="1" applyProtection="1">
      <alignment horizontal="center" textRotation="90" wrapText="1" readingOrder="1"/>
    </xf>
    <xf numFmtId="0" fontId="1" fillId="4" borderId="9" xfId="0" applyFont="1" applyFill="1" applyBorder="1" applyAlignment="1" applyProtection="1">
      <alignment wrapText="1"/>
      <protection locked="0"/>
    </xf>
    <xf numFmtId="0" fontId="0" fillId="4" borderId="10" xfId="0" applyFill="1" applyBorder="1" applyAlignment="1" applyProtection="1">
      <alignment wrapText="1"/>
      <protection locked="0"/>
    </xf>
    <xf numFmtId="0" fontId="0" fillId="4" borderId="11" xfId="0" applyFill="1" applyBorder="1" applyAlignment="1" applyProtection="1">
      <alignment wrapText="1"/>
      <protection locked="0"/>
    </xf>
    <xf numFmtId="0" fontId="4" fillId="3" borderId="9" xfId="0" applyFont="1" applyFill="1" applyBorder="1" applyAlignment="1" applyProtection="1">
      <alignment horizontal="left"/>
    </xf>
    <xf numFmtId="0" fontId="0" fillId="0" borderId="10" xfId="0" applyBorder="1" applyAlignment="1" applyProtection="1">
      <alignment horizontal="left"/>
    </xf>
    <xf numFmtId="0" fontId="0" fillId="0" borderId="11" xfId="0" applyBorder="1" applyAlignment="1" applyProtection="1">
      <alignment horizontal="left"/>
    </xf>
    <xf numFmtId="0" fontId="32" fillId="0" borderId="5" xfId="0" applyFont="1" applyFill="1" applyBorder="1" applyAlignment="1" applyProtection="1">
      <alignment horizontal="center" vertical="top"/>
    </xf>
    <xf numFmtId="0" fontId="32" fillId="0" borderId="23" xfId="0" applyFont="1" applyFill="1" applyBorder="1" applyAlignment="1" applyProtection="1">
      <alignment horizontal="center" vertical="top"/>
    </xf>
    <xf numFmtId="0" fontId="2" fillId="0" borderId="0" xfId="0" applyFont="1" applyBorder="1" applyAlignment="1" applyProtection="1">
      <alignment horizontal="center" vertical="center" wrapText="1"/>
    </xf>
    <xf numFmtId="0" fontId="9" fillId="0" borderId="25" xfId="0" applyFont="1" applyBorder="1" applyAlignment="1" applyProtection="1">
      <alignment horizontal="center"/>
    </xf>
    <xf numFmtId="0" fontId="9" fillId="0" borderId="3" xfId="0" applyFont="1" applyBorder="1" applyAlignment="1" applyProtection="1">
      <alignment horizontal="center"/>
    </xf>
    <xf numFmtId="0" fontId="9" fillId="0" borderId="12" xfId="0" applyFont="1" applyBorder="1" applyAlignment="1" applyProtection="1">
      <alignment horizontal="center"/>
    </xf>
    <xf numFmtId="0" fontId="2" fillId="4" borderId="26" xfId="0" applyFont="1" applyFill="1" applyBorder="1" applyAlignment="1" applyProtection="1">
      <alignment horizontal="center" vertical="top"/>
      <protection locked="0"/>
    </xf>
    <xf numFmtId="0" fontId="2" fillId="4" borderId="27" xfId="0" applyFont="1" applyFill="1" applyBorder="1" applyAlignment="1" applyProtection="1">
      <alignment horizontal="center" vertical="top"/>
      <protection locked="0"/>
    </xf>
    <xf numFmtId="0" fontId="2" fillId="4" borderId="28" xfId="0" applyFont="1" applyFill="1" applyBorder="1" applyAlignment="1" applyProtection="1">
      <alignment horizontal="center" vertical="top"/>
      <protection locked="0"/>
    </xf>
    <xf numFmtId="0" fontId="36" fillId="0" borderId="0" xfId="0" applyFont="1" applyAlignment="1" applyProtection="1">
      <alignment horizontal="right" wrapText="1"/>
    </xf>
    <xf numFmtId="0" fontId="36" fillId="0" borderId="29" xfId="0" applyFont="1" applyBorder="1" applyAlignment="1" applyProtection="1">
      <alignment horizontal="right" wrapText="1"/>
    </xf>
    <xf numFmtId="0" fontId="2" fillId="2" borderId="17" xfId="0" applyFont="1" applyFill="1" applyBorder="1" applyAlignment="1" applyProtection="1">
      <alignment wrapText="1"/>
    </xf>
    <xf numFmtId="0" fontId="2" fillId="2" borderId="30" xfId="0" applyFont="1" applyFill="1" applyBorder="1" applyAlignment="1" applyProtection="1">
      <alignment wrapText="1"/>
    </xf>
    <xf numFmtId="0" fontId="2" fillId="2" borderId="31" xfId="0" applyFont="1" applyFill="1" applyBorder="1" applyAlignment="1" applyProtection="1">
      <alignment wrapText="1"/>
    </xf>
    <xf numFmtId="0" fontId="51" fillId="0" borderId="9" xfId="0" applyFont="1" applyBorder="1" applyAlignment="1" applyProtection="1">
      <alignment horizontal="center"/>
    </xf>
    <xf numFmtId="0" fontId="49" fillId="0" borderId="10" xfId="0" applyFont="1" applyBorder="1" applyAlignment="1" applyProtection="1">
      <alignment horizontal="center"/>
    </xf>
    <xf numFmtId="0" fontId="49" fillId="0" borderId="11" xfId="0" applyFont="1" applyBorder="1" applyAlignment="1" applyProtection="1">
      <alignment horizontal="center"/>
    </xf>
    <xf numFmtId="0" fontId="12" fillId="3" borderId="9" xfId="0" applyFont="1" applyFill="1" applyBorder="1" applyAlignment="1" applyProtection="1">
      <alignment horizontal="center"/>
    </xf>
    <xf numFmtId="0" fontId="6" fillId="3" borderId="11" xfId="0" applyFont="1" applyFill="1" applyBorder="1" applyAlignment="1" applyProtection="1">
      <alignment horizontal="center"/>
    </xf>
    <xf numFmtId="0" fontId="1" fillId="4" borderId="1" xfId="0" applyFont="1" applyFill="1" applyBorder="1" applyAlignment="1" applyProtection="1">
      <alignment wrapText="1"/>
      <protection locked="0"/>
    </xf>
    <xf numFmtId="0" fontId="0" fillId="0" borderId="11" xfId="0" applyBorder="1" applyAlignment="1" applyProtection="1">
      <alignment horizontal="center"/>
    </xf>
    <xf numFmtId="0" fontId="12" fillId="2" borderId="1" xfId="0" applyFont="1" applyFill="1" applyBorder="1" applyAlignment="1" applyProtection="1">
      <alignment wrapText="1"/>
    </xf>
    <xf numFmtId="0" fontId="49" fillId="0" borderId="0" xfId="0" applyFont="1" applyBorder="1" applyAlignment="1" applyProtection="1">
      <alignment horizontal="left" wrapText="1"/>
    </xf>
    <xf numFmtId="0" fontId="1" fillId="4" borderId="9" xfId="0" applyFont="1" applyFill="1" applyBorder="1" applyAlignment="1" applyProtection="1">
      <alignment horizontal="left"/>
      <protection locked="0"/>
    </xf>
    <xf numFmtId="0" fontId="0" fillId="4" borderId="11" xfId="0" applyFill="1" applyBorder="1" applyAlignment="1" applyProtection="1">
      <alignment horizontal="left"/>
      <protection locked="0"/>
    </xf>
    <xf numFmtId="0" fontId="12" fillId="3" borderId="9" xfId="0" applyFont="1" applyFill="1" applyBorder="1" applyAlignment="1" applyProtection="1">
      <alignment horizontal="center" wrapText="1"/>
    </xf>
    <xf numFmtId="0" fontId="0" fillId="0" borderId="10" xfId="0" applyBorder="1" applyAlignment="1" applyProtection="1">
      <alignment horizontal="center" wrapText="1"/>
    </xf>
    <xf numFmtId="0" fontId="0" fillId="0" borderId="11" xfId="0" applyBorder="1" applyAlignment="1" applyProtection="1">
      <alignment horizontal="center" wrapText="1"/>
    </xf>
    <xf numFmtId="0" fontId="1" fillId="4" borderId="9" xfId="0" applyFont="1" applyFill="1" applyBorder="1" applyAlignment="1" applyProtection="1">
      <alignment wrapText="1" shrinkToFit="1"/>
      <protection locked="0"/>
    </xf>
    <xf numFmtId="0" fontId="0" fillId="4" borderId="10" xfId="0" applyFill="1" applyBorder="1" applyAlignment="1" applyProtection="1">
      <alignment wrapText="1" shrinkToFit="1"/>
      <protection locked="0"/>
    </xf>
    <xf numFmtId="0" fontId="1" fillId="4" borderId="8" xfId="0" applyFont="1" applyFill="1" applyBorder="1" applyAlignment="1" applyProtection="1">
      <alignment wrapText="1"/>
      <protection locked="0"/>
    </xf>
    <xf numFmtId="0" fontId="0" fillId="4" borderId="5" xfId="0" applyFill="1" applyBorder="1" applyAlignment="1" applyProtection="1">
      <alignment wrapText="1"/>
      <protection locked="0"/>
    </xf>
    <xf numFmtId="0" fontId="0" fillId="4" borderId="23" xfId="0" applyFill="1" applyBorder="1" applyAlignment="1" applyProtection="1">
      <alignment wrapText="1"/>
      <protection locked="0"/>
    </xf>
    <xf numFmtId="0" fontId="2" fillId="2" borderId="20" xfId="0" applyFont="1" applyFill="1" applyBorder="1" applyAlignment="1" applyProtection="1">
      <alignment wrapText="1"/>
    </xf>
    <xf numFmtId="0" fontId="0" fillId="0" borderId="35" xfId="0" applyBorder="1" applyAlignment="1" applyProtection="1">
      <alignment wrapText="1"/>
    </xf>
    <xf numFmtId="0" fontId="0" fillId="0" borderId="45" xfId="0" applyBorder="1" applyAlignment="1" applyProtection="1">
      <alignment wrapText="1"/>
    </xf>
    <xf numFmtId="0" fontId="5" fillId="4" borderId="34" xfId="0" applyFont="1" applyFill="1" applyBorder="1" applyAlignment="1" applyProtection="1">
      <protection locked="0"/>
    </xf>
    <xf numFmtId="0" fontId="5" fillId="4" borderId="35" xfId="0" applyFont="1" applyFill="1" applyBorder="1" applyAlignment="1" applyProtection="1">
      <protection locked="0"/>
    </xf>
    <xf numFmtId="0" fontId="5" fillId="4" borderId="36" xfId="0" applyFont="1" applyFill="1" applyBorder="1" applyAlignment="1" applyProtection="1">
      <protection locked="0"/>
    </xf>
    <xf numFmtId="0" fontId="12" fillId="0" borderId="0" xfId="0" applyFont="1" applyAlignment="1" applyProtection="1">
      <alignment horizontal="center"/>
    </xf>
    <xf numFmtId="0" fontId="12" fillId="0" borderId="0" xfId="0" applyFont="1" applyBorder="1" applyAlignment="1" applyProtection="1">
      <alignment horizontal="center"/>
    </xf>
    <xf numFmtId="0" fontId="10" fillId="0" borderId="0" xfId="0" applyFont="1" applyAlignment="1" applyProtection="1">
      <alignment horizontal="center" vertical="center"/>
    </xf>
    <xf numFmtId="0" fontId="1" fillId="0" borderId="37" xfId="0" applyFont="1" applyFill="1" applyBorder="1" applyAlignment="1" applyProtection="1"/>
    <xf numFmtId="0" fontId="1" fillId="0" borderId="33" xfId="0" applyFont="1" applyFill="1" applyBorder="1" applyAlignment="1" applyProtection="1"/>
    <xf numFmtId="0" fontId="5" fillId="4" borderId="39" xfId="0" applyFont="1" applyFill="1" applyBorder="1" applyAlignment="1" applyProtection="1">
      <protection locked="0"/>
    </xf>
    <xf numFmtId="0" fontId="5" fillId="4" borderId="10" xfId="0" applyFont="1" applyFill="1" applyBorder="1" applyAlignment="1" applyProtection="1">
      <protection locked="0"/>
    </xf>
    <xf numFmtId="0" fontId="5" fillId="4" borderId="40" xfId="0" applyFont="1" applyFill="1" applyBorder="1" applyAlignment="1" applyProtection="1">
      <protection locked="0"/>
    </xf>
    <xf numFmtId="0" fontId="2" fillId="0" borderId="8" xfId="0" applyFont="1" applyFill="1" applyBorder="1" applyAlignment="1" applyProtection="1">
      <alignment horizontal="center" shrinkToFit="1"/>
    </xf>
    <xf numFmtId="0" fontId="2" fillId="0" borderId="23" xfId="0" applyFont="1" applyFill="1" applyBorder="1" applyAlignment="1" applyProtection="1">
      <alignment horizontal="center" shrinkToFit="1"/>
    </xf>
    <xf numFmtId="0" fontId="43" fillId="0" borderId="38" xfId="0" applyFont="1" applyBorder="1" applyAlignment="1" applyProtection="1">
      <alignment horizontal="center"/>
    </xf>
    <xf numFmtId="0" fontId="43" fillId="0" borderId="0" xfId="0" applyFont="1" applyBorder="1" applyAlignment="1" applyProtection="1">
      <alignment horizontal="center"/>
    </xf>
    <xf numFmtId="0" fontId="1" fillId="0" borderId="39" xfId="0" applyFont="1" applyFill="1" applyBorder="1" applyAlignment="1">
      <alignment horizontal="right" wrapText="1"/>
    </xf>
    <xf numFmtId="0" fontId="1" fillId="0" borderId="40" xfId="0" applyFont="1" applyFill="1" applyBorder="1" applyAlignment="1">
      <alignment horizontal="right" wrapText="1"/>
    </xf>
    <xf numFmtId="0" fontId="1" fillId="0" borderId="41" xfId="0" applyFont="1" applyFill="1" applyBorder="1" applyAlignment="1" applyProtection="1">
      <alignment horizontal="right" wrapText="1"/>
    </xf>
    <xf numFmtId="0" fontId="1" fillId="0" borderId="3" xfId="0" applyFont="1" applyFill="1" applyBorder="1" applyAlignment="1" applyProtection="1">
      <alignment horizontal="right" wrapText="1"/>
    </xf>
    <xf numFmtId="0" fontId="1" fillId="0" borderId="42" xfId="0" applyFont="1" applyFill="1" applyBorder="1" applyAlignment="1" applyProtection="1">
      <alignment horizontal="right" wrapText="1"/>
    </xf>
    <xf numFmtId="0" fontId="22" fillId="0" borderId="9" xfId="0" applyFont="1" applyBorder="1" applyAlignment="1" applyProtection="1">
      <alignment horizontal="center" wrapText="1"/>
    </xf>
    <xf numFmtId="0" fontId="22" fillId="0" borderId="10" xfId="0" applyFont="1" applyBorder="1" applyAlignment="1" applyProtection="1">
      <alignment horizontal="center" wrapText="1"/>
    </xf>
    <xf numFmtId="0" fontId="22" fillId="0" borderId="11" xfId="0" applyFont="1" applyBorder="1" applyAlignment="1" applyProtection="1">
      <alignment horizontal="center" wrapText="1"/>
    </xf>
    <xf numFmtId="0" fontId="52" fillId="0" borderId="9" xfId="0" applyFont="1" applyBorder="1" applyAlignment="1" applyProtection="1">
      <alignment horizontal="center"/>
    </xf>
    <xf numFmtId="0" fontId="52" fillId="0" borderId="10" xfId="0" applyFont="1" applyBorder="1" applyAlignment="1" applyProtection="1">
      <alignment horizontal="center"/>
    </xf>
    <xf numFmtId="0" fontId="44" fillId="0" borderId="11" xfId="0" applyFont="1" applyBorder="1" applyAlignment="1" applyProtection="1">
      <alignment horizontal="center"/>
    </xf>
    <xf numFmtId="0" fontId="55" fillId="0" borderId="38" xfId="0" applyFont="1" applyBorder="1" applyAlignment="1" applyProtection="1">
      <alignment horizontal="left" wrapText="1"/>
    </xf>
    <xf numFmtId="0" fontId="56" fillId="0" borderId="0" xfId="0" applyFont="1" applyBorder="1" applyAlignment="1" applyProtection="1">
      <alignment horizontal="left" wrapText="1"/>
    </xf>
    <xf numFmtId="0" fontId="6" fillId="0" borderId="0" xfId="0" applyFont="1" applyBorder="1" applyAlignment="1" applyProtection="1">
      <alignment horizontal="right" wrapText="1"/>
    </xf>
    <xf numFmtId="0" fontId="5" fillId="4" borderId="43" xfId="0" applyFont="1" applyFill="1" applyBorder="1" applyAlignment="1" applyProtection="1">
      <protection locked="0"/>
    </xf>
    <xf numFmtId="0" fontId="5" fillId="4" borderId="30" xfId="0" applyFont="1" applyFill="1" applyBorder="1" applyAlignment="1" applyProtection="1">
      <protection locked="0"/>
    </xf>
    <xf numFmtId="0" fontId="5" fillId="4" borderId="44" xfId="0" applyFont="1" applyFill="1" applyBorder="1" applyAlignment="1" applyProtection="1">
      <protection locked="0"/>
    </xf>
    <xf numFmtId="0" fontId="25" fillId="0" borderId="25"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14" xfId="0" applyFont="1" applyBorder="1" applyAlignment="1" applyProtection="1">
      <alignment horizontal="left" vertical="top" wrapText="1"/>
    </xf>
    <xf numFmtId="0" fontId="6" fillId="2" borderId="9" xfId="0" applyFont="1" applyFill="1" applyBorder="1" applyAlignment="1" applyProtection="1">
      <alignment horizontal="right"/>
    </xf>
    <xf numFmtId="0" fontId="6" fillId="2" borderId="10" xfId="0" applyFont="1" applyFill="1" applyBorder="1" applyAlignment="1" applyProtection="1">
      <alignment horizontal="right"/>
    </xf>
    <xf numFmtId="0" fontId="6" fillId="0" borderId="13" xfId="0" applyFont="1" applyBorder="1" applyAlignment="1" applyProtection="1">
      <alignment horizontal="center" vertical="top" textRotation="90" wrapText="1" readingOrder="1"/>
    </xf>
    <xf numFmtId="0" fontId="6" fillId="0" borderId="6" xfId="0" applyFont="1" applyBorder="1" applyAlignment="1" applyProtection="1">
      <alignment horizontal="center" vertical="top" textRotation="90" wrapText="1" readingOrder="1"/>
    </xf>
    <xf numFmtId="0" fontId="11" fillId="0" borderId="8" xfId="0" applyFont="1" applyBorder="1" applyAlignment="1" applyProtection="1">
      <alignment horizontal="left" wrapText="1"/>
    </xf>
    <xf numFmtId="0" fontId="0" fillId="0" borderId="5" xfId="0" applyBorder="1" applyProtection="1"/>
    <xf numFmtId="0" fontId="0" fillId="0" borderId="0" xfId="0" applyBorder="1" applyProtection="1"/>
    <xf numFmtId="0" fontId="0" fillId="0" borderId="14" xfId="0" applyBorder="1" applyProtection="1"/>
    <xf numFmtId="0" fontId="1" fillId="4" borderId="26" xfId="0" applyFont="1"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1" fillId="4" borderId="28" xfId="0" applyFont="1" applyFill="1" applyBorder="1" applyAlignment="1" applyProtection="1">
      <alignment horizontal="center"/>
      <protection locked="0"/>
    </xf>
    <xf numFmtId="0" fontId="1" fillId="0" borderId="25" xfId="0" applyFont="1" applyBorder="1" applyAlignment="1" applyProtection="1">
      <alignment horizontal="center"/>
    </xf>
    <xf numFmtId="0" fontId="1" fillId="0" borderId="3" xfId="0" applyFont="1" applyBorder="1" applyAlignment="1" applyProtection="1">
      <alignment horizontal="center"/>
    </xf>
    <xf numFmtId="0" fontId="1" fillId="0" borderId="14" xfId="0" applyFont="1" applyBorder="1" applyAlignment="1" applyProtection="1">
      <alignment horizontal="center"/>
    </xf>
    <xf numFmtId="0" fontId="6" fillId="0" borderId="9" xfId="0" applyFont="1" applyBorder="1" applyAlignment="1" applyProtection="1">
      <alignment horizontal="left" wrapText="1"/>
    </xf>
    <xf numFmtId="0" fontId="6" fillId="0" borderId="10" xfId="0" applyFont="1" applyBorder="1" applyAlignment="1" applyProtection="1">
      <alignment horizontal="left" wrapText="1"/>
    </xf>
    <xf numFmtId="0" fontId="6" fillId="0" borderId="3" xfId="0" applyFont="1" applyBorder="1" applyAlignment="1" applyProtection="1">
      <alignment horizontal="left" wrapText="1"/>
    </xf>
    <xf numFmtId="0" fontId="6" fillId="0" borderId="12" xfId="0" applyFont="1" applyBorder="1" applyAlignment="1" applyProtection="1">
      <alignment horizontal="left" wrapText="1"/>
    </xf>
    <xf numFmtId="0" fontId="5" fillId="4" borderId="26" xfId="0" applyFont="1" applyFill="1" applyBorder="1" applyAlignment="1" applyProtection="1">
      <alignment horizontal="left" vertical="top"/>
      <protection locked="0"/>
    </xf>
    <xf numFmtId="0" fontId="5" fillId="4" borderId="27" xfId="0" applyFont="1" applyFill="1" applyBorder="1" applyAlignment="1" applyProtection="1">
      <protection locked="0"/>
    </xf>
    <xf numFmtId="0" fontId="5" fillId="4" borderId="28" xfId="0" applyFont="1" applyFill="1" applyBorder="1" applyAlignment="1" applyProtection="1">
      <protection locked="0"/>
    </xf>
    <xf numFmtId="0" fontId="5" fillId="4" borderId="26" xfId="0" applyFont="1" applyFill="1" applyBorder="1" applyAlignment="1" applyProtection="1">
      <protection locked="0"/>
    </xf>
    <xf numFmtId="0" fontId="43" fillId="0" borderId="0" xfId="0" applyFont="1" applyAlignment="1" applyProtection="1">
      <alignment horizontal="center" vertical="center"/>
    </xf>
    <xf numFmtId="44" fontId="2" fillId="2" borderId="20" xfId="2" applyFont="1" applyFill="1" applyBorder="1" applyAlignment="1" applyProtection="1"/>
    <xf numFmtId="0" fontId="0" fillId="0" borderId="35" xfId="0" applyBorder="1" applyAlignment="1" applyProtection="1"/>
    <xf numFmtId="0" fontId="0" fillId="0" borderId="45" xfId="0" applyBorder="1" applyAlignment="1" applyProtection="1"/>
    <xf numFmtId="0" fontId="57" fillId="0" borderId="0" xfId="0" applyFont="1" applyAlignment="1" applyProtection="1">
      <alignment horizontal="center" vertical="center"/>
    </xf>
    <xf numFmtId="0" fontId="6" fillId="0" borderId="0" xfId="0" applyFont="1" applyBorder="1" applyAlignment="1" applyProtection="1">
      <alignment horizontal="center" vertical="center"/>
    </xf>
    <xf numFmtId="0" fontId="10" fillId="4" borderId="46" xfId="0" applyFont="1" applyFill="1" applyBorder="1" applyAlignment="1" applyProtection="1">
      <alignment horizontal="center"/>
      <protection locked="0"/>
    </xf>
    <xf numFmtId="0" fontId="10" fillId="4" borderId="47" xfId="0" applyFont="1" applyFill="1" applyBorder="1" applyAlignment="1" applyProtection="1">
      <alignment horizontal="center"/>
      <protection locked="0"/>
    </xf>
    <xf numFmtId="0" fontId="5" fillId="4" borderId="26" xfId="0" applyFont="1" applyFill="1" applyBorder="1" applyAlignment="1" applyProtection="1">
      <alignment horizontal="center" shrinkToFit="1"/>
      <protection locked="0"/>
    </xf>
    <xf numFmtId="0" fontId="5" fillId="4" borderId="28" xfId="0" applyFont="1" applyFill="1" applyBorder="1" applyAlignment="1" applyProtection="1">
      <alignment horizontal="center" shrinkToFit="1"/>
      <protection locked="0"/>
    </xf>
    <xf numFmtId="0" fontId="0" fillId="0" borderId="0" xfId="0" applyAlignment="1" applyProtection="1">
      <alignment horizontal="center" vertical="center"/>
    </xf>
    <xf numFmtId="0" fontId="5" fillId="4" borderId="32" xfId="0" applyFont="1" applyFill="1" applyBorder="1" applyAlignment="1" applyProtection="1">
      <alignment horizontal="center" shrinkToFit="1"/>
      <protection locked="0"/>
    </xf>
    <xf numFmtId="0" fontId="5" fillId="4" borderId="33" xfId="0" applyFont="1" applyFill="1" applyBorder="1" applyAlignment="1" applyProtection="1">
      <alignment horizontal="center" shrinkToFit="1"/>
      <protection locked="0"/>
    </xf>
    <xf numFmtId="0" fontId="48" fillId="0" borderId="9" xfId="0" applyFont="1" applyBorder="1" applyAlignment="1" applyProtection="1">
      <alignment horizontal="center" shrinkToFit="1"/>
    </xf>
    <xf numFmtId="0" fontId="48" fillId="0" borderId="10" xfId="0" applyFont="1" applyBorder="1" applyAlignment="1" applyProtection="1">
      <alignment horizontal="center" shrinkToFit="1"/>
    </xf>
    <xf numFmtId="0" fontId="48" fillId="0" borderId="11" xfId="0" applyFont="1" applyBorder="1" applyAlignment="1" applyProtection="1">
      <alignment horizontal="center" shrinkToFit="1"/>
    </xf>
    <xf numFmtId="0" fontId="12" fillId="0" borderId="0" xfId="0" applyFont="1" applyBorder="1" applyAlignment="1" applyProtection="1">
      <alignment horizontal="center" wrapText="1"/>
    </xf>
    <xf numFmtId="0" fontId="12" fillId="0" borderId="29" xfId="0" applyFont="1" applyBorder="1" applyAlignment="1" applyProtection="1">
      <alignment horizontal="center" wrapText="1"/>
    </xf>
    <xf numFmtId="0" fontId="1" fillId="4" borderId="9" xfId="0" applyFont="1" applyFill="1" applyBorder="1" applyAlignment="1" applyProtection="1">
      <alignment horizontal="center" wrapText="1"/>
      <protection locked="0"/>
    </xf>
    <xf numFmtId="0" fontId="1" fillId="4" borderId="10" xfId="0" applyFont="1" applyFill="1" applyBorder="1" applyAlignment="1" applyProtection="1">
      <alignment horizontal="center" wrapText="1"/>
      <protection locked="0"/>
    </xf>
    <xf numFmtId="0" fontId="1" fillId="4" borderId="11" xfId="0" applyFont="1" applyFill="1" applyBorder="1" applyAlignment="1" applyProtection="1">
      <alignment horizontal="center" wrapText="1"/>
      <protection locked="0"/>
    </xf>
    <xf numFmtId="0" fontId="0" fillId="0" borderId="10" xfId="0" applyBorder="1" applyProtection="1"/>
    <xf numFmtId="0" fontId="0" fillId="0" borderId="11" xfId="0" applyBorder="1" applyProtection="1"/>
    <xf numFmtId="0" fontId="6" fillId="2" borderId="39" xfId="0" applyFont="1" applyFill="1" applyBorder="1" applyAlignment="1" applyProtection="1">
      <alignment horizontal="right"/>
    </xf>
    <xf numFmtId="0" fontId="6" fillId="2" borderId="40" xfId="0" applyFont="1" applyFill="1" applyBorder="1" applyAlignment="1" applyProtection="1">
      <alignment horizontal="right"/>
    </xf>
    <xf numFmtId="0" fontId="6" fillId="0" borderId="6" xfId="0" applyFont="1" applyBorder="1" applyAlignment="1" applyProtection="1">
      <alignment horizontal="center" textRotation="90" wrapText="1" readingOrder="1"/>
    </xf>
    <xf numFmtId="0" fontId="6" fillId="0" borderId="9" xfId="0" applyFont="1" applyBorder="1" applyAlignment="1" applyProtection="1">
      <alignment horizontal="center" wrapText="1"/>
    </xf>
    <xf numFmtId="0" fontId="6" fillId="0" borderId="10" xfId="0" applyFont="1" applyBorder="1" applyAlignment="1" applyProtection="1">
      <alignment horizontal="center" wrapText="1"/>
    </xf>
    <xf numFmtId="0" fontId="1" fillId="4" borderId="1" xfId="0" applyFont="1" applyFill="1" applyBorder="1" applyAlignment="1" applyProtection="1">
      <alignment horizontal="center" wrapText="1"/>
      <protection locked="0"/>
    </xf>
    <xf numFmtId="0" fontId="5" fillId="4" borderId="43" xfId="0" applyFont="1" applyFill="1" applyBorder="1" applyAlignment="1" applyProtection="1"/>
    <xf numFmtId="0" fontId="5" fillId="4" borderId="30" xfId="0" applyFont="1" applyFill="1" applyBorder="1" applyAlignment="1" applyProtection="1"/>
    <xf numFmtId="0" fontId="5" fillId="4" borderId="44" xfId="0" applyFont="1" applyFill="1" applyBorder="1" applyAlignment="1" applyProtection="1"/>
    <xf numFmtId="0" fontId="5" fillId="4" borderId="32" xfId="0" applyFont="1" applyFill="1" applyBorder="1" applyAlignment="1" applyProtection="1">
      <alignment horizontal="center" shrinkToFit="1"/>
    </xf>
    <xf numFmtId="0" fontId="5" fillId="4" borderId="33" xfId="0" applyFont="1" applyFill="1" applyBorder="1" applyAlignment="1" applyProtection="1">
      <alignment horizontal="center" shrinkToFit="1"/>
    </xf>
    <xf numFmtId="0" fontId="5" fillId="4" borderId="26" xfId="0" applyFont="1" applyFill="1" applyBorder="1" applyAlignment="1" applyProtection="1">
      <alignment horizontal="center" shrinkToFit="1"/>
    </xf>
    <xf numFmtId="0" fontId="5" fillId="4" borderId="28" xfId="0" applyFont="1" applyFill="1" applyBorder="1" applyAlignment="1" applyProtection="1">
      <alignment horizontal="center" shrinkToFit="1"/>
    </xf>
    <xf numFmtId="0" fontId="1" fillId="0" borderId="39" xfId="0" applyFont="1" applyFill="1" applyBorder="1" applyAlignment="1" applyProtection="1">
      <alignment horizontal="right" wrapText="1"/>
    </xf>
    <xf numFmtId="0" fontId="1" fillId="0" borderId="40" xfId="0" applyFont="1" applyFill="1" applyBorder="1" applyAlignment="1" applyProtection="1">
      <alignment horizontal="right" wrapText="1"/>
    </xf>
    <xf numFmtId="0" fontId="14" fillId="5" borderId="0" xfId="0" applyFont="1" applyFill="1" applyBorder="1" applyAlignment="1">
      <alignment horizontal="center"/>
    </xf>
    <xf numFmtId="0" fontId="3" fillId="5" borderId="0" xfId="0" applyFont="1" applyFill="1" applyAlignment="1">
      <alignment wrapText="1"/>
    </xf>
    <xf numFmtId="0" fontId="22" fillId="5" borderId="0" xfId="0" applyFont="1" applyFill="1" applyBorder="1" applyAlignment="1">
      <alignment horizontal="center" wrapText="1"/>
    </xf>
    <xf numFmtId="0" fontId="1" fillId="5" borderId="0" xfId="0" applyFont="1" applyFill="1" applyAlignment="1">
      <alignment horizontal="left" wrapText="1"/>
    </xf>
    <xf numFmtId="0" fontId="48" fillId="5" borderId="9" xfId="0" applyFont="1" applyFill="1" applyBorder="1" applyAlignment="1">
      <alignment horizontal="center"/>
    </xf>
    <xf numFmtId="0" fontId="48" fillId="5" borderId="11" xfId="0" applyFont="1" applyFill="1" applyBorder="1" applyAlignment="1">
      <alignment horizontal="center"/>
    </xf>
    <xf numFmtId="0" fontId="15" fillId="5" borderId="0" xfId="0" applyFont="1" applyFill="1" applyBorder="1" applyAlignment="1">
      <alignment wrapText="1"/>
    </xf>
    <xf numFmtId="0" fontId="17" fillId="5" borderId="0" xfId="3" applyFill="1" applyAlignment="1" applyProtection="1">
      <alignment horizontal="left"/>
      <protection locked="0"/>
    </xf>
    <xf numFmtId="0" fontId="6" fillId="0" borderId="11" xfId="0" applyFont="1" applyBorder="1" applyAlignment="1" applyProtection="1">
      <alignment horizontal="center" wrapText="1"/>
    </xf>
  </cellXfs>
  <cellStyles count="6">
    <cellStyle name="Comma" xfId="1" builtinId="3"/>
    <cellStyle name="Currency" xfId="2" builtinId="4"/>
    <cellStyle name="Hyperlink" xfId="3" builtinId="8"/>
    <cellStyle name="Normal" xfId="0" builtinId="0"/>
    <cellStyle name="Normal 2" xfId="4" xr:uid="{00000000-0005-0000-0000-000004000000}"/>
    <cellStyle name="Percent" xfId="5"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rrcc.edu/hr/portal/travel.htm" TargetMode="External"/><Relationship Id="rId7" Type="http://schemas.openxmlformats.org/officeDocument/2006/relationships/hyperlink" Target="https://www.gsa.gov/portal/category/100120" TargetMode="External"/><Relationship Id="rId2" Type="http://schemas.openxmlformats.org/officeDocument/2006/relationships/hyperlink" Target="mailto:Travel@rrcc.edu" TargetMode="External"/><Relationship Id="rId1" Type="http://schemas.openxmlformats.org/officeDocument/2006/relationships/hyperlink" Target="http://www.colorado.gov/pacific/osc/travel-fiscal-rule" TargetMode="External"/><Relationship Id="rId6" Type="http://schemas.openxmlformats.org/officeDocument/2006/relationships/hyperlink" Target="http://www.colorado.gov/pacific/osc/travel-fiscal-rule" TargetMode="External"/><Relationship Id="rId5" Type="http://schemas.openxmlformats.org/officeDocument/2006/relationships/hyperlink" Target="mailto:travel@rrcc.edu" TargetMode="External"/><Relationship Id="rId4" Type="http://schemas.openxmlformats.org/officeDocument/2006/relationships/hyperlink" Target="http://www.rrcc.edu/business-services/travel"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www.colorado.gov/pacific/osc/travel-fiscal-rule"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www.colorado.gov/pacific/osc/travel-fiscal-rule" TargetMode="External"/><Relationship Id="rId7" Type="http://schemas.openxmlformats.org/officeDocument/2006/relationships/hyperlink" Target="http://explorer.naco.org/" TargetMode="External"/><Relationship Id="rId2" Type="http://schemas.openxmlformats.org/officeDocument/2006/relationships/hyperlink" Target="http://maps.google.com/" TargetMode="External"/><Relationship Id="rId1" Type="http://schemas.openxmlformats.org/officeDocument/2006/relationships/hyperlink" Target="http://www.mapquest.com/" TargetMode="External"/><Relationship Id="rId6" Type="http://schemas.openxmlformats.org/officeDocument/2006/relationships/hyperlink" Target="http://gsa.gov/portal/category/100120" TargetMode="External"/><Relationship Id="rId5" Type="http://schemas.openxmlformats.org/officeDocument/2006/relationships/hyperlink" Target="http://www.randmcnally.com/mileage-calculator.do" TargetMode="External"/><Relationship Id="rId4" Type="http://schemas.openxmlformats.org/officeDocument/2006/relationships/hyperlink" Target="http://www.colorado.gov/pacific/osc/travel-fiscal-rul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7"/>
  <sheetViews>
    <sheetView tabSelected="1" topLeftCell="A5" zoomScale="86" zoomScaleNormal="86" workbookViewId="0">
      <selection activeCell="D17" sqref="D17"/>
    </sheetView>
  </sheetViews>
  <sheetFormatPr defaultColWidth="9.28515625" defaultRowHeight="12.75" x14ac:dyDescent="0.2"/>
  <cols>
    <col min="1" max="9" width="9.28515625" style="135"/>
    <col min="10" max="10" width="19.5703125" style="135" customWidth="1"/>
    <col min="11" max="16384" width="9.28515625" style="135"/>
  </cols>
  <sheetData>
    <row r="1" spans="1:10" ht="18" x14ac:dyDescent="0.25">
      <c r="A1" s="221" t="s">
        <v>141</v>
      </c>
      <c r="B1" s="221"/>
      <c r="C1" s="221"/>
      <c r="D1" s="221"/>
      <c r="E1" s="221"/>
      <c r="F1" s="221"/>
      <c r="G1" s="221"/>
      <c r="H1" s="221"/>
      <c r="I1" s="221"/>
      <c r="J1" s="221"/>
    </row>
    <row r="3" spans="1:10" x14ac:dyDescent="0.2">
      <c r="A3" s="228" t="s">
        <v>142</v>
      </c>
      <c r="B3" s="229"/>
      <c r="C3" s="229"/>
      <c r="D3" s="229"/>
      <c r="E3" s="229"/>
      <c r="F3" s="229"/>
      <c r="G3" s="229"/>
      <c r="H3" s="229"/>
      <c r="I3" s="229"/>
      <c r="J3" s="229"/>
    </row>
    <row r="4" spans="1:10" ht="30.75" customHeight="1" x14ac:dyDescent="0.25">
      <c r="A4" s="222" t="s">
        <v>207</v>
      </c>
      <c r="B4" s="222"/>
      <c r="C4" s="222"/>
      <c r="D4" s="222"/>
      <c r="E4" s="222"/>
      <c r="F4" s="222"/>
      <c r="G4" s="222"/>
      <c r="H4" s="222"/>
      <c r="I4" s="222"/>
      <c r="J4" s="222"/>
    </row>
    <row r="5" spans="1:10" ht="67.5" customHeight="1" x14ac:dyDescent="0.2">
      <c r="A5" s="224" t="s">
        <v>202</v>
      </c>
      <c r="B5" s="223"/>
      <c r="C5" s="223"/>
      <c r="D5" s="223"/>
      <c r="E5" s="223"/>
      <c r="F5" s="223"/>
      <c r="G5" s="223"/>
      <c r="H5" s="223"/>
      <c r="I5" s="223"/>
      <c r="J5" s="223"/>
    </row>
    <row r="7" spans="1:10" ht="26.65" customHeight="1" x14ac:dyDescent="0.2">
      <c r="A7" s="223" t="s">
        <v>143</v>
      </c>
      <c r="B7" s="223"/>
      <c r="C7" s="223"/>
      <c r="D7" s="223"/>
      <c r="E7" s="223"/>
      <c r="F7" s="223"/>
      <c r="G7" s="223"/>
      <c r="H7" s="223"/>
      <c r="I7" s="223"/>
      <c r="J7" s="223"/>
    </row>
    <row r="8" spans="1:10" x14ac:dyDescent="0.2">
      <c r="A8" s="153"/>
      <c r="B8" s="182" t="s">
        <v>115</v>
      </c>
      <c r="C8" s="182"/>
      <c r="E8" s="177"/>
      <c r="F8" s="232" t="s">
        <v>105</v>
      </c>
      <c r="G8" s="232"/>
      <c r="H8" s="138"/>
      <c r="I8" s="226"/>
      <c r="J8" s="226"/>
    </row>
    <row r="9" spans="1:10" ht="65.25" customHeight="1" x14ac:dyDescent="0.2">
      <c r="A9" s="223" t="s">
        <v>199</v>
      </c>
      <c r="B9" s="231"/>
      <c r="C9" s="231"/>
      <c r="D9" s="231"/>
      <c r="E9" s="231"/>
      <c r="F9" s="231"/>
      <c r="G9" s="231"/>
      <c r="H9" s="231"/>
      <c r="I9" s="231"/>
      <c r="J9" s="231"/>
    </row>
    <row r="10" spans="1:10" ht="60" customHeight="1" x14ac:dyDescent="0.2">
      <c r="A10" s="223" t="s">
        <v>210</v>
      </c>
      <c r="B10" s="223"/>
      <c r="C10" s="223"/>
      <c r="D10" s="223"/>
      <c r="E10" s="223"/>
      <c r="F10" s="223"/>
      <c r="G10" s="223"/>
      <c r="H10" s="223"/>
      <c r="I10" s="223"/>
      <c r="J10" s="223"/>
    </row>
    <row r="11" spans="1:10" ht="64.5" customHeight="1" x14ac:dyDescent="0.2">
      <c r="A11" s="223" t="s">
        <v>109</v>
      </c>
      <c r="B11" s="223"/>
      <c r="C11" s="223"/>
      <c r="D11" s="223"/>
      <c r="E11" s="223"/>
      <c r="F11" s="223"/>
      <c r="G11" s="223"/>
      <c r="H11" s="223"/>
      <c r="I11" s="223"/>
      <c r="J11" s="223"/>
    </row>
    <row r="12" spans="1:10" ht="27.6" customHeight="1" x14ac:dyDescent="0.2">
      <c r="A12" s="224" t="s">
        <v>144</v>
      </c>
      <c r="B12" s="230"/>
      <c r="C12" s="230"/>
      <c r="D12" s="230"/>
      <c r="E12" s="230"/>
      <c r="F12" s="230"/>
      <c r="G12" s="230"/>
      <c r="H12" s="230"/>
      <c r="I12" s="230"/>
      <c r="J12" s="230"/>
    </row>
    <row r="13" spans="1:10" x14ac:dyDescent="0.2">
      <c r="B13" s="137" t="s">
        <v>108</v>
      </c>
      <c r="C13" s="137" t="s">
        <v>197</v>
      </c>
      <c r="H13" s="137" t="s">
        <v>139</v>
      </c>
    </row>
    <row r="14" spans="1:10" x14ac:dyDescent="0.2">
      <c r="B14" s="137"/>
      <c r="C14" s="137" t="s">
        <v>220</v>
      </c>
      <c r="H14" s="138" t="s">
        <v>204</v>
      </c>
    </row>
    <row r="15" spans="1:10" x14ac:dyDescent="0.2">
      <c r="C15" s="137" t="s">
        <v>195</v>
      </c>
      <c r="H15" s="137" t="s">
        <v>196</v>
      </c>
    </row>
    <row r="16" spans="1:10" x14ac:dyDescent="0.2">
      <c r="C16" s="137" t="s">
        <v>107</v>
      </c>
      <c r="H16" s="137" t="s">
        <v>140</v>
      </c>
    </row>
    <row r="17" spans="1:10" x14ac:dyDescent="0.2">
      <c r="C17" s="137" t="s">
        <v>145</v>
      </c>
      <c r="D17" s="178" t="s">
        <v>80</v>
      </c>
      <c r="E17" s="178"/>
    </row>
    <row r="18" spans="1:10" ht="71.25" customHeight="1" x14ac:dyDescent="0.2">
      <c r="A18" s="223" t="s">
        <v>213</v>
      </c>
      <c r="B18" s="223"/>
      <c r="C18" s="223"/>
      <c r="D18" s="223"/>
      <c r="E18" s="223"/>
      <c r="F18" s="223"/>
      <c r="G18" s="223"/>
      <c r="H18" s="223"/>
      <c r="I18" s="223"/>
      <c r="J18" s="223"/>
    </row>
    <row r="20" spans="1:10" ht="15.75" x14ac:dyDescent="0.25">
      <c r="A20" s="154" t="s">
        <v>155</v>
      </c>
    </row>
    <row r="21" spans="1:10" ht="44.25" customHeight="1" x14ac:dyDescent="0.2">
      <c r="A21" s="224" t="s">
        <v>194</v>
      </c>
      <c r="B21" s="224"/>
      <c r="C21" s="224"/>
      <c r="D21" s="224"/>
      <c r="E21" s="224"/>
      <c r="F21" s="224"/>
      <c r="G21" s="224"/>
      <c r="H21" s="224"/>
      <c r="I21" s="224"/>
      <c r="J21" s="224"/>
    </row>
    <row r="22" spans="1:10" x14ac:dyDescent="0.2">
      <c r="A22" s="191"/>
      <c r="B22" s="182" t="s">
        <v>146</v>
      </c>
      <c r="C22" s="182"/>
      <c r="E22" s="177"/>
      <c r="F22" s="225"/>
      <c r="G22" s="225"/>
      <c r="H22" s="138"/>
      <c r="I22" s="226"/>
      <c r="J22" s="226"/>
    </row>
    <row r="23" spans="1:10" ht="85.5" customHeight="1" x14ac:dyDescent="0.2">
      <c r="A23" s="223" t="s">
        <v>208</v>
      </c>
      <c r="B23" s="223"/>
      <c r="C23" s="223"/>
      <c r="D23" s="223"/>
      <c r="E23" s="223"/>
      <c r="F23" s="223"/>
      <c r="G23" s="223"/>
      <c r="H23" s="223"/>
      <c r="I23" s="223"/>
      <c r="J23" s="223"/>
    </row>
    <row r="24" spans="1:10" ht="39.6" customHeight="1" x14ac:dyDescent="0.2">
      <c r="A24" s="223" t="s">
        <v>81</v>
      </c>
      <c r="B24" s="223"/>
      <c r="C24" s="223"/>
      <c r="D24" s="223"/>
      <c r="E24" s="223"/>
      <c r="F24" s="223"/>
      <c r="G24" s="223"/>
      <c r="H24" s="223"/>
      <c r="I24" s="223"/>
      <c r="J24" s="223"/>
    </row>
    <row r="25" spans="1:10" ht="48.75" customHeight="1" x14ac:dyDescent="0.2">
      <c r="A25" s="223" t="s">
        <v>147</v>
      </c>
      <c r="B25" s="223"/>
      <c r="C25" s="223"/>
      <c r="D25" s="223"/>
      <c r="E25" s="223"/>
      <c r="F25" s="223"/>
      <c r="G25" s="223"/>
      <c r="H25" s="223"/>
      <c r="I25" s="223"/>
      <c r="J25" s="223"/>
    </row>
    <row r="26" spans="1:10" ht="64.5" customHeight="1" x14ac:dyDescent="0.2">
      <c r="A26" s="223" t="s">
        <v>209</v>
      </c>
      <c r="B26" s="223"/>
      <c r="C26" s="223"/>
      <c r="D26" s="223"/>
      <c r="E26" s="223"/>
      <c r="F26" s="223"/>
      <c r="G26" s="223"/>
      <c r="H26" s="223"/>
      <c r="I26" s="223"/>
      <c r="J26" s="223"/>
    </row>
    <row r="27" spans="1:10" ht="120.75" customHeight="1" x14ac:dyDescent="0.2">
      <c r="A27" s="223" t="s">
        <v>148</v>
      </c>
      <c r="B27" s="223"/>
      <c r="C27" s="223"/>
      <c r="D27" s="223"/>
      <c r="E27" s="223"/>
      <c r="F27" s="223"/>
      <c r="G27" s="223"/>
      <c r="H27" s="223"/>
      <c r="I27" s="223"/>
      <c r="J27" s="223"/>
    </row>
    <row r="28" spans="1:10" ht="93.75" customHeight="1" x14ac:dyDescent="0.2">
      <c r="A28" s="223" t="s">
        <v>190</v>
      </c>
      <c r="B28" s="223"/>
      <c r="C28" s="223"/>
      <c r="D28" s="223"/>
      <c r="E28" s="223"/>
      <c r="F28" s="223"/>
      <c r="G28" s="223"/>
      <c r="H28" s="223"/>
      <c r="I28" s="223"/>
      <c r="J28" s="223"/>
    </row>
    <row r="29" spans="1:10" ht="22.9" customHeight="1" x14ac:dyDescent="0.2">
      <c r="A29" s="136" t="s">
        <v>110</v>
      </c>
    </row>
    <row r="30" spans="1:10" x14ac:dyDescent="0.2">
      <c r="A30" s="137" t="s">
        <v>149</v>
      </c>
    </row>
    <row r="31" spans="1:10" x14ac:dyDescent="0.2">
      <c r="A31" s="137" t="s">
        <v>111</v>
      </c>
    </row>
    <row r="32" spans="1:10" x14ac:dyDescent="0.2">
      <c r="A32" s="223" t="s">
        <v>150</v>
      </c>
      <c r="B32" s="223"/>
      <c r="C32" s="223"/>
      <c r="D32" s="223"/>
      <c r="E32" s="223"/>
      <c r="F32" s="223"/>
      <c r="G32" s="223"/>
      <c r="H32" s="223"/>
      <c r="I32" s="223"/>
      <c r="J32" s="223"/>
    </row>
    <row r="33" spans="1:10" x14ac:dyDescent="0.2">
      <c r="A33" s="137" t="s">
        <v>151</v>
      </c>
    </row>
    <row r="35" spans="1:10" ht="15.75" x14ac:dyDescent="0.25">
      <c r="A35" s="233" t="s">
        <v>154</v>
      </c>
      <c r="B35" s="233"/>
      <c r="C35" s="233"/>
      <c r="D35" s="233"/>
      <c r="E35" s="233"/>
      <c r="F35" s="233"/>
      <c r="G35" s="233"/>
      <c r="H35" s="233"/>
      <c r="I35" s="233"/>
      <c r="J35" s="233"/>
    </row>
    <row r="36" spans="1:10" ht="20.25" customHeight="1" x14ac:dyDescent="0.2">
      <c r="A36" s="137" t="s">
        <v>152</v>
      </c>
      <c r="B36" s="137"/>
    </row>
    <row r="37" spans="1:10" x14ac:dyDescent="0.2">
      <c r="A37" s="137"/>
      <c r="B37" s="137" t="s">
        <v>82</v>
      </c>
    </row>
    <row r="38" spans="1:10" x14ac:dyDescent="0.2">
      <c r="A38" s="137"/>
      <c r="B38" s="137" t="s">
        <v>83</v>
      </c>
    </row>
    <row r="39" spans="1:10" x14ac:dyDescent="0.2">
      <c r="A39" s="137"/>
      <c r="B39" s="137" t="s">
        <v>84</v>
      </c>
    </row>
    <row r="40" spans="1:10" x14ac:dyDescent="0.2">
      <c r="A40" s="137"/>
      <c r="B40" s="137" t="s">
        <v>85</v>
      </c>
    </row>
    <row r="41" spans="1:10" x14ac:dyDescent="0.2">
      <c r="A41" s="137"/>
      <c r="B41" s="137" t="s">
        <v>86</v>
      </c>
    </row>
    <row r="42" spans="1:10" x14ac:dyDescent="0.2">
      <c r="A42" s="137"/>
      <c r="B42" s="137" t="s">
        <v>87</v>
      </c>
    </row>
    <row r="43" spans="1:10" ht="42" customHeight="1" x14ac:dyDescent="0.2">
      <c r="A43" s="192"/>
      <c r="B43" s="227" t="s">
        <v>88</v>
      </c>
      <c r="C43" s="227"/>
      <c r="D43" s="227"/>
      <c r="E43" s="227"/>
      <c r="F43" s="227"/>
      <c r="G43" s="227"/>
      <c r="H43" s="227"/>
      <c r="I43" s="227"/>
      <c r="J43" s="227"/>
    </row>
    <row r="44" spans="1:10" ht="27" customHeight="1" x14ac:dyDescent="0.25">
      <c r="A44" s="222" t="s">
        <v>193</v>
      </c>
      <c r="B44" s="222"/>
      <c r="C44" s="222"/>
      <c r="D44" s="222"/>
      <c r="E44" s="222"/>
      <c r="F44" s="222"/>
      <c r="G44" s="222"/>
      <c r="H44" s="222"/>
      <c r="I44" s="222"/>
      <c r="J44" s="222"/>
    </row>
    <row r="45" spans="1:10" ht="95.25" customHeight="1" x14ac:dyDescent="0.2">
      <c r="A45" s="223" t="s">
        <v>203</v>
      </c>
      <c r="B45" s="223"/>
      <c r="C45" s="223"/>
      <c r="D45" s="223"/>
      <c r="E45" s="223"/>
      <c r="F45" s="223"/>
      <c r="G45" s="223"/>
      <c r="H45" s="223"/>
      <c r="I45" s="223"/>
      <c r="J45" s="223"/>
    </row>
    <row r="46" spans="1:10" ht="26.25" customHeight="1" x14ac:dyDescent="0.25">
      <c r="A46" s="222" t="s">
        <v>153</v>
      </c>
      <c r="B46" s="222"/>
      <c r="C46" s="222"/>
      <c r="D46" s="222"/>
      <c r="E46" s="222"/>
      <c r="F46" s="222"/>
      <c r="G46" s="222"/>
      <c r="H46" s="222"/>
      <c r="I46" s="222"/>
      <c r="J46" s="222"/>
    </row>
    <row r="47" spans="1:10" ht="30.75" customHeight="1" x14ac:dyDescent="0.2">
      <c r="A47" s="223" t="s">
        <v>198</v>
      </c>
      <c r="B47" s="223"/>
      <c r="C47" s="223"/>
      <c r="D47" s="223"/>
      <c r="E47" s="223"/>
      <c r="F47" s="223"/>
      <c r="G47" s="223"/>
      <c r="H47" s="223"/>
      <c r="I47" s="223"/>
      <c r="J47" s="223"/>
    </row>
  </sheetData>
  <sheetProtection algorithmName="SHA-512" hashValue="3oSH3ZGk3kd+RmPZl1KQKBfSNtmMfK8nttwD2qDZSDm3YxlMFEaSsnWydFtgh7N/4OpEJnWy9k5wF4Ufs8CugQ==" saltValue="r2szPKWKvy7Z0ygv42bfsw==" spinCount="100000" sheet="1" selectLockedCells="1"/>
  <mergeCells count="28">
    <mergeCell ref="A4:J4"/>
    <mergeCell ref="A5:J5"/>
    <mergeCell ref="A11:J11"/>
    <mergeCell ref="A47:J47"/>
    <mergeCell ref="F8:G8"/>
    <mergeCell ref="A45:J45"/>
    <mergeCell ref="A32:J32"/>
    <mergeCell ref="A24:J24"/>
    <mergeCell ref="A28:J28"/>
    <mergeCell ref="A46:J46"/>
    <mergeCell ref="I8:J8"/>
    <mergeCell ref="A35:J35"/>
    <mergeCell ref="A1:J1"/>
    <mergeCell ref="A44:J44"/>
    <mergeCell ref="A10:J10"/>
    <mergeCell ref="A23:J23"/>
    <mergeCell ref="A25:J25"/>
    <mergeCell ref="A26:J26"/>
    <mergeCell ref="A21:J21"/>
    <mergeCell ref="F22:G22"/>
    <mergeCell ref="I22:J22"/>
    <mergeCell ref="B43:J43"/>
    <mergeCell ref="A7:J7"/>
    <mergeCell ref="A27:J27"/>
    <mergeCell ref="A3:J3"/>
    <mergeCell ref="A12:J12"/>
    <mergeCell ref="A18:J18"/>
    <mergeCell ref="A9:J9"/>
  </mergeCells>
  <hyperlinks>
    <hyperlink ref="B8:C8" r:id="rId1" display="Office of State Contoller" xr:uid="{00000000-0004-0000-0000-000000000000}"/>
    <hyperlink ref="D17:E17" r:id="rId2" display="Travel@rrcc.edu " xr:uid="{00000000-0004-0000-0000-000001000000}"/>
    <hyperlink ref="F8" r:id="rId3" xr:uid="{00000000-0004-0000-0000-000002000000}"/>
    <hyperlink ref="F8:G8" r:id="rId4" display="RRCC Travel Site" xr:uid="{00000000-0004-0000-0000-000003000000}"/>
    <hyperlink ref="H14" r:id="rId5" xr:uid="{00000000-0004-0000-0000-000004000000}"/>
    <hyperlink ref="B22:C22" r:id="rId6" display="Office of State Contoller" xr:uid="{00000000-0004-0000-0000-000005000000}"/>
    <hyperlink ref="B22" r:id="rId7" xr:uid="{00000000-0004-0000-0000-000006000000}"/>
  </hyperlinks>
  <pageMargins left="0.45" right="0.45" top="0.75" bottom="0.5" header="0.3" footer="0.3"/>
  <pageSetup scale="91" fitToHeight="2" orientation="portrait" r:id="rId8"/>
  <headerFooter>
    <oddFooter>&amp;L&amp;A&amp;R&amp;8RRCC rev.1/1/2021&amp;10 - 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1"/>
  <sheetViews>
    <sheetView showGridLines="0" topLeftCell="A2" zoomScaleNormal="100" workbookViewId="0">
      <selection activeCell="E3" sqref="E3:F3"/>
    </sheetView>
  </sheetViews>
  <sheetFormatPr defaultColWidth="9.28515625" defaultRowHeight="12.75" x14ac:dyDescent="0.2"/>
  <cols>
    <col min="1" max="1" width="13.7109375" style="3" customWidth="1"/>
    <col min="2" max="2" width="3.7109375" style="3" customWidth="1"/>
    <col min="3" max="3" width="15.28515625" style="3" customWidth="1"/>
    <col min="4" max="4" width="11.140625" style="3" customWidth="1"/>
    <col min="5" max="5" width="12.28515625" style="3" customWidth="1"/>
    <col min="6" max="6" width="11.42578125" style="3" customWidth="1"/>
    <col min="7" max="7" width="5.28515625" style="3" customWidth="1"/>
    <col min="8" max="8" width="10.7109375" style="3" customWidth="1"/>
    <col min="9" max="11" width="9.28515625" style="3" customWidth="1"/>
    <col min="12" max="12" width="8.42578125" style="3" customWidth="1"/>
    <col min="13" max="13" width="10.28515625" style="3" customWidth="1"/>
    <col min="14" max="14" width="11" style="3" customWidth="1"/>
    <col min="15" max="15" width="14.28515625" style="3" customWidth="1"/>
    <col min="16" max="16" width="2.7109375" style="3" customWidth="1"/>
    <col min="17" max="16384" width="9.28515625" style="3"/>
  </cols>
  <sheetData>
    <row r="1" spans="1:16" s="4" customFormat="1" ht="23.25" x14ac:dyDescent="0.2">
      <c r="A1" s="61" t="s">
        <v>218</v>
      </c>
      <c r="B1" s="62"/>
      <c r="C1" s="62"/>
      <c r="D1" s="62"/>
      <c r="E1" s="355" t="s">
        <v>0</v>
      </c>
      <c r="F1" s="355"/>
      <c r="G1" s="355"/>
      <c r="H1" s="355"/>
      <c r="I1" s="355"/>
      <c r="J1" s="355"/>
      <c r="K1" s="355"/>
      <c r="L1" s="351"/>
      <c r="M1" s="351"/>
      <c r="N1" s="351"/>
      <c r="O1" s="351"/>
      <c r="P1" s="13"/>
    </row>
    <row r="2" spans="1:16" s="4" customFormat="1" ht="16.5" thickBot="1" x14ac:dyDescent="0.25">
      <c r="A2" s="351" t="s">
        <v>94</v>
      </c>
      <c r="B2" s="351"/>
      <c r="C2" s="351"/>
      <c r="D2" s="361"/>
      <c r="E2" s="299" t="s">
        <v>99</v>
      </c>
      <c r="F2" s="299"/>
      <c r="G2" s="299"/>
      <c r="H2" s="299"/>
      <c r="I2" s="299"/>
      <c r="J2" s="299"/>
      <c r="K2" s="299"/>
      <c r="L2" s="351"/>
      <c r="M2" s="351"/>
      <c r="N2" s="351"/>
      <c r="O2" s="351"/>
      <c r="P2" s="13"/>
    </row>
    <row r="3" spans="1:16" ht="27.75" customHeight="1" thickBot="1" x14ac:dyDescent="0.25">
      <c r="A3" s="300"/>
      <c r="B3" s="301"/>
      <c r="C3" s="312" t="s">
        <v>62</v>
      </c>
      <c r="D3" s="313"/>
      <c r="E3" s="362"/>
      <c r="F3" s="363"/>
      <c r="G3" s="311" t="s">
        <v>63</v>
      </c>
      <c r="H3" s="312"/>
      <c r="I3" s="313"/>
      <c r="J3" s="359"/>
      <c r="K3" s="360"/>
      <c r="L3" s="309" t="s">
        <v>43</v>
      </c>
      <c r="M3" s="310"/>
      <c r="N3" s="359"/>
      <c r="O3" s="360"/>
      <c r="P3" s="8"/>
    </row>
    <row r="4" spans="1:16" ht="28.15" customHeight="1" thickBot="1" x14ac:dyDescent="0.3">
      <c r="A4" s="298" t="s">
        <v>75</v>
      </c>
      <c r="B4" s="298"/>
      <c r="C4" s="323"/>
      <c r="D4" s="324"/>
      <c r="E4" s="324"/>
      <c r="F4" s="324"/>
      <c r="G4" s="324"/>
      <c r="H4" s="324"/>
      <c r="I4" s="325"/>
      <c r="J4" s="307" t="s">
        <v>121</v>
      </c>
      <c r="K4" s="308"/>
      <c r="L4" s="308"/>
      <c r="M4" s="308"/>
      <c r="N4" s="63" t="s">
        <v>26</v>
      </c>
      <c r="O4" s="45">
        <v>44197</v>
      </c>
      <c r="P4" s="8"/>
    </row>
    <row r="5" spans="1:16" ht="28.15" customHeight="1" thickBot="1" x14ac:dyDescent="0.3">
      <c r="A5" s="297" t="s">
        <v>7</v>
      </c>
      <c r="B5" s="298"/>
      <c r="C5" s="302"/>
      <c r="D5" s="303"/>
      <c r="E5" s="303"/>
      <c r="F5" s="303"/>
      <c r="G5" s="303"/>
      <c r="H5" s="303"/>
      <c r="I5" s="304"/>
      <c r="J5" s="185" t="s">
        <v>122</v>
      </c>
      <c r="K5" s="46"/>
      <c r="L5" s="24"/>
      <c r="M5" s="356" t="s">
        <v>74</v>
      </c>
      <c r="N5" s="356"/>
      <c r="O5" s="46"/>
      <c r="P5" s="8"/>
    </row>
    <row r="6" spans="1:16" ht="28.15" customHeight="1" thickBot="1" x14ac:dyDescent="0.3">
      <c r="A6" s="297" t="s">
        <v>64</v>
      </c>
      <c r="B6" s="298"/>
      <c r="C6" s="302"/>
      <c r="D6" s="303"/>
      <c r="E6" s="303"/>
      <c r="F6" s="303"/>
      <c r="G6" s="303"/>
      <c r="H6" s="303"/>
      <c r="I6" s="304"/>
      <c r="J6" s="322" t="s">
        <v>66</v>
      </c>
      <c r="K6" s="322"/>
      <c r="L6" s="357"/>
      <c r="M6" s="358"/>
      <c r="N6" s="176" t="s">
        <v>38</v>
      </c>
      <c r="O6" s="47">
        <v>0</v>
      </c>
      <c r="P6" s="8"/>
    </row>
    <row r="7" spans="1:16" ht="28.15" customHeight="1" thickBot="1" x14ac:dyDescent="0.25">
      <c r="A7" s="367" t="s">
        <v>98</v>
      </c>
      <c r="B7" s="368"/>
      <c r="C7" s="294"/>
      <c r="D7" s="295"/>
      <c r="E7" s="295"/>
      <c r="F7" s="295"/>
      <c r="G7" s="295"/>
      <c r="H7" s="295"/>
      <c r="I7" s="296"/>
      <c r="J7" s="320" t="s">
        <v>106</v>
      </c>
      <c r="K7" s="321"/>
      <c r="L7" s="321"/>
      <c r="M7" s="321"/>
      <c r="N7" s="321"/>
      <c r="O7" s="321"/>
    </row>
    <row r="8" spans="1:16" s="27" customFormat="1" ht="10.5" customHeight="1" x14ac:dyDescent="0.2">
      <c r="A8" s="158"/>
      <c r="B8" s="158"/>
      <c r="C8" s="168"/>
      <c r="D8" s="168"/>
      <c r="E8" s="169"/>
      <c r="F8" s="168"/>
      <c r="G8" s="168"/>
      <c r="H8" s="168"/>
      <c r="I8" s="168"/>
      <c r="J8" s="159"/>
      <c r="K8" s="159"/>
      <c r="L8" s="159"/>
      <c r="M8" s="170"/>
      <c r="N8" s="169"/>
      <c r="O8" s="169"/>
    </row>
    <row r="9" spans="1:16" x14ac:dyDescent="0.2">
      <c r="A9" s="65"/>
      <c r="B9" s="66"/>
      <c r="C9" s="66"/>
      <c r="D9" s="67" t="s">
        <v>89</v>
      </c>
      <c r="E9" s="184" t="s">
        <v>39</v>
      </c>
      <c r="F9" s="314" t="s">
        <v>19</v>
      </c>
      <c r="G9" s="315"/>
      <c r="H9" s="316"/>
      <c r="I9" s="317" t="s">
        <v>214</v>
      </c>
      <c r="J9" s="318"/>
      <c r="K9" s="318"/>
      <c r="L9" s="319"/>
      <c r="M9" s="68"/>
      <c r="N9" s="69"/>
      <c r="O9" s="70"/>
      <c r="P9" s="2"/>
    </row>
    <row r="10" spans="1:16" ht="15.75" customHeight="1" x14ac:dyDescent="0.2">
      <c r="A10" s="74"/>
      <c r="B10" s="250" t="s">
        <v>127</v>
      </c>
      <c r="C10" s="131"/>
      <c r="D10" s="132" t="s">
        <v>60</v>
      </c>
      <c r="E10" s="134" t="s">
        <v>37</v>
      </c>
      <c r="F10" s="364" t="s">
        <v>221</v>
      </c>
      <c r="G10" s="365"/>
      <c r="H10" s="366"/>
      <c r="I10" s="272" t="s">
        <v>34</v>
      </c>
      <c r="J10" s="273"/>
      <c r="K10" s="274"/>
      <c r="L10" s="71"/>
      <c r="M10" s="72" t="s">
        <v>40</v>
      </c>
      <c r="N10" s="72" t="s">
        <v>36</v>
      </c>
      <c r="O10" s="73"/>
      <c r="P10" s="2"/>
    </row>
    <row r="11" spans="1:16" s="5" customFormat="1" ht="61.15" customHeight="1" thickBot="1" x14ac:dyDescent="0.25">
      <c r="A11" s="75" t="s">
        <v>92</v>
      </c>
      <c r="B11" s="251"/>
      <c r="C11" s="247" t="s">
        <v>97</v>
      </c>
      <c r="D11" s="248"/>
      <c r="E11" s="249"/>
      <c r="F11" s="76" t="s">
        <v>128</v>
      </c>
      <c r="G11" s="77" t="s">
        <v>35</v>
      </c>
      <c r="H11" s="77" t="s">
        <v>4</v>
      </c>
      <c r="I11" s="78" t="s">
        <v>65</v>
      </c>
      <c r="J11" s="79" t="s">
        <v>30</v>
      </c>
      <c r="K11" s="80" t="s">
        <v>31</v>
      </c>
      <c r="L11" s="81" t="s">
        <v>32</v>
      </c>
      <c r="M11" s="80" t="s">
        <v>76</v>
      </c>
      <c r="N11" s="82" t="s">
        <v>79</v>
      </c>
      <c r="O11" s="83" t="s">
        <v>77</v>
      </c>
      <c r="P11" s="6"/>
    </row>
    <row r="12" spans="1:16" ht="24" customHeight="1" thickBot="1" x14ac:dyDescent="0.25">
      <c r="A12" s="84">
        <v>44197</v>
      </c>
      <c r="B12" s="85" t="str">
        <f t="shared" ref="B12:B23" ca="1" si="0">IF(NOW()-A12&gt;50,"X","")</f>
        <v/>
      </c>
      <c r="C12" s="269" t="s">
        <v>90</v>
      </c>
      <c r="D12" s="270"/>
      <c r="E12" s="271"/>
      <c r="F12" s="86">
        <v>58</v>
      </c>
      <c r="G12" s="87">
        <f>IF(A12="","",VLOOKUP(A12,Mileage_Rate,3))</f>
        <v>0.5</v>
      </c>
      <c r="H12" s="88">
        <f>IF(F12="","",F12*G12)</f>
        <v>29</v>
      </c>
      <c r="I12" s="88"/>
      <c r="J12" s="88"/>
      <c r="K12" s="88"/>
      <c r="L12" s="88"/>
      <c r="M12" s="88"/>
      <c r="N12" s="89"/>
      <c r="O12" s="90">
        <f>IF(SUM(H12:N12)=0,"",SUM(H12:N12))</f>
        <v>29</v>
      </c>
      <c r="P12" s="14"/>
    </row>
    <row r="13" spans="1:16" ht="24.75" customHeight="1" thickBot="1" x14ac:dyDescent="0.25">
      <c r="A13" s="84">
        <v>44197</v>
      </c>
      <c r="B13" s="91" t="str">
        <f t="shared" ca="1" si="0"/>
        <v/>
      </c>
      <c r="C13" s="291" t="s">
        <v>103</v>
      </c>
      <c r="D13" s="292"/>
      <c r="E13" s="293"/>
      <c r="F13" s="92">
        <v>-10</v>
      </c>
      <c r="G13" s="93">
        <f>IF(A13="","",VLOOKUP(A13,Mileage_Rate,3))</f>
        <v>0.5</v>
      </c>
      <c r="H13" s="94">
        <f>IF(F13="","",F13*G13)</f>
        <v>-5</v>
      </c>
      <c r="I13" s="94"/>
      <c r="J13" s="352" t="s">
        <v>91</v>
      </c>
      <c r="K13" s="353"/>
      <c r="L13" s="353"/>
      <c r="M13" s="354"/>
      <c r="N13" s="95"/>
      <c r="O13" s="96">
        <f>IF(SUM(H13:N13)=0,"",SUM(H13:N13))</f>
        <v>-5</v>
      </c>
      <c r="P13" s="14"/>
    </row>
    <row r="14" spans="1:16" ht="36" customHeight="1" x14ac:dyDescent="0.2">
      <c r="A14" s="48"/>
      <c r="B14" s="28" t="str">
        <f t="shared" ca="1" si="0"/>
        <v>X</v>
      </c>
      <c r="C14" s="288"/>
      <c r="D14" s="289"/>
      <c r="E14" s="290"/>
      <c r="F14" s="49"/>
      <c r="G14" s="215" t="str">
        <f t="shared" ref="G14:G23" si="1">IF(A14="","",IF($O$4-A14&lt;91,VLOOKUP(A14,Mileage_Rate,3),"90+ days"))</f>
        <v/>
      </c>
      <c r="H14" s="51" t="str">
        <f t="shared" ref="H14:H23" si="2">IF(F14="","",IF(G14="90+ days",0,ROUND(F14*G14,2)))</f>
        <v/>
      </c>
      <c r="I14" s="53"/>
      <c r="J14" s="53"/>
      <c r="K14" s="53"/>
      <c r="L14" s="53"/>
      <c r="M14" s="53"/>
      <c r="N14" s="53"/>
      <c r="O14" s="51" t="str">
        <f t="shared" ref="O14:O23" si="3">IF(SUM(H14:N14)=0,"",SUM(H14:N14))</f>
        <v/>
      </c>
      <c r="P14" s="14"/>
    </row>
    <row r="15" spans="1:16" ht="36" customHeight="1" x14ac:dyDescent="0.2">
      <c r="A15" s="48"/>
      <c r="B15" s="28" t="str">
        <f t="shared" ca="1" si="0"/>
        <v>X</v>
      </c>
      <c r="C15" s="252"/>
      <c r="D15" s="253"/>
      <c r="E15" s="254"/>
      <c r="F15" s="49"/>
      <c r="G15" s="215" t="str">
        <f t="shared" si="1"/>
        <v/>
      </c>
      <c r="H15" s="51" t="str">
        <f t="shared" si="2"/>
        <v/>
      </c>
      <c r="I15" s="53"/>
      <c r="J15" s="53"/>
      <c r="K15" s="53"/>
      <c r="L15" s="53"/>
      <c r="M15" s="53"/>
      <c r="N15" s="53"/>
      <c r="O15" s="51" t="str">
        <f t="shared" si="3"/>
        <v/>
      </c>
      <c r="P15" s="14"/>
    </row>
    <row r="16" spans="1:16" ht="36" customHeight="1" x14ac:dyDescent="0.2">
      <c r="A16" s="48"/>
      <c r="B16" s="28" t="str">
        <f t="shared" ca="1" si="0"/>
        <v>X</v>
      </c>
      <c r="C16" s="252"/>
      <c r="D16" s="253"/>
      <c r="E16" s="254"/>
      <c r="F16" s="49"/>
      <c r="G16" s="215" t="str">
        <f t="shared" si="1"/>
        <v/>
      </c>
      <c r="H16" s="51" t="str">
        <f t="shared" si="2"/>
        <v/>
      </c>
      <c r="I16" s="53"/>
      <c r="J16" s="53"/>
      <c r="K16" s="53"/>
      <c r="L16" s="53"/>
      <c r="M16" s="53"/>
      <c r="N16" s="53"/>
      <c r="O16" s="51" t="str">
        <f t="shared" si="3"/>
        <v/>
      </c>
      <c r="P16" s="14"/>
    </row>
    <row r="17" spans="1:16" ht="36" customHeight="1" x14ac:dyDescent="0.2">
      <c r="A17" s="48"/>
      <c r="B17" s="28" t="str">
        <f t="shared" ca="1" si="0"/>
        <v>X</v>
      </c>
      <c r="C17" s="252"/>
      <c r="D17" s="253"/>
      <c r="E17" s="254"/>
      <c r="F17" s="49"/>
      <c r="G17" s="215" t="str">
        <f t="shared" si="1"/>
        <v/>
      </c>
      <c r="H17" s="51" t="str">
        <f t="shared" si="2"/>
        <v/>
      </c>
      <c r="I17" s="53"/>
      <c r="J17" s="53"/>
      <c r="K17" s="53"/>
      <c r="L17" s="53"/>
      <c r="M17" s="53"/>
      <c r="N17" s="53"/>
      <c r="O17" s="51" t="str">
        <f>IF(SUM(H17:N17)=0,"",SUM(H17:N17))</f>
        <v/>
      </c>
      <c r="P17" s="14"/>
    </row>
    <row r="18" spans="1:16" ht="36" customHeight="1" x14ac:dyDescent="0.2">
      <c r="A18" s="48"/>
      <c r="B18" s="28" t="str">
        <f t="shared" ca="1" si="0"/>
        <v>X</v>
      </c>
      <c r="C18" s="252"/>
      <c r="D18" s="253"/>
      <c r="E18" s="254"/>
      <c r="F18" s="49"/>
      <c r="G18" s="215" t="str">
        <f t="shared" si="1"/>
        <v/>
      </c>
      <c r="H18" s="51" t="str">
        <f t="shared" si="2"/>
        <v/>
      </c>
      <c r="I18" s="53"/>
      <c r="J18" s="53"/>
      <c r="K18" s="53"/>
      <c r="L18" s="53"/>
      <c r="M18" s="53"/>
      <c r="N18" s="53"/>
      <c r="O18" s="51" t="str">
        <f t="shared" si="3"/>
        <v/>
      </c>
      <c r="P18" s="14"/>
    </row>
    <row r="19" spans="1:16" ht="36" customHeight="1" x14ac:dyDescent="0.2">
      <c r="A19" s="48"/>
      <c r="B19" s="28" t="str">
        <f t="shared" ca="1" si="0"/>
        <v>X</v>
      </c>
      <c r="C19" s="252"/>
      <c r="D19" s="253"/>
      <c r="E19" s="254"/>
      <c r="F19" s="49"/>
      <c r="G19" s="215" t="str">
        <f t="shared" si="1"/>
        <v/>
      </c>
      <c r="H19" s="51" t="str">
        <f t="shared" si="2"/>
        <v/>
      </c>
      <c r="I19" s="53"/>
      <c r="J19" s="53"/>
      <c r="K19" s="53"/>
      <c r="L19" s="53"/>
      <c r="M19" s="53"/>
      <c r="N19" s="53"/>
      <c r="O19" s="51" t="str">
        <f t="shared" si="3"/>
        <v/>
      </c>
      <c r="P19" s="14"/>
    </row>
    <row r="20" spans="1:16" ht="36" customHeight="1" x14ac:dyDescent="0.2">
      <c r="A20" s="48"/>
      <c r="B20" s="28" t="str">
        <f t="shared" ca="1" si="0"/>
        <v>X</v>
      </c>
      <c r="C20" s="252"/>
      <c r="D20" s="253"/>
      <c r="E20" s="254"/>
      <c r="F20" s="49"/>
      <c r="G20" s="215" t="str">
        <f t="shared" si="1"/>
        <v/>
      </c>
      <c r="H20" s="51" t="str">
        <f t="shared" si="2"/>
        <v/>
      </c>
      <c r="I20" s="53"/>
      <c r="J20" s="53"/>
      <c r="K20" s="53"/>
      <c r="L20" s="53"/>
      <c r="M20" s="53"/>
      <c r="N20" s="53"/>
      <c r="O20" s="51" t="str">
        <f t="shared" si="3"/>
        <v/>
      </c>
      <c r="P20" s="14"/>
    </row>
    <row r="21" spans="1:16" ht="36" customHeight="1" x14ac:dyDescent="0.2">
      <c r="A21" s="48"/>
      <c r="B21" s="28" t="str">
        <f t="shared" ca="1" si="0"/>
        <v>X</v>
      </c>
      <c r="C21" s="252"/>
      <c r="D21" s="253"/>
      <c r="E21" s="254"/>
      <c r="F21" s="49"/>
      <c r="G21" s="215" t="str">
        <f t="shared" si="1"/>
        <v/>
      </c>
      <c r="H21" s="51" t="str">
        <f t="shared" si="2"/>
        <v/>
      </c>
      <c r="I21" s="53"/>
      <c r="J21" s="53"/>
      <c r="K21" s="53"/>
      <c r="L21" s="53"/>
      <c r="M21" s="53"/>
      <c r="N21" s="53"/>
      <c r="O21" s="51" t="str">
        <f t="shared" si="3"/>
        <v/>
      </c>
      <c r="P21" s="14"/>
    </row>
    <row r="22" spans="1:16" ht="36" customHeight="1" x14ac:dyDescent="0.2">
      <c r="A22" s="48"/>
      <c r="B22" s="28" t="str">
        <f t="shared" ca="1" si="0"/>
        <v>X</v>
      </c>
      <c r="C22" s="252"/>
      <c r="D22" s="253"/>
      <c r="E22" s="254"/>
      <c r="F22" s="49"/>
      <c r="G22" s="215" t="str">
        <f t="shared" si="1"/>
        <v/>
      </c>
      <c r="H22" s="51" t="str">
        <f t="shared" si="2"/>
        <v/>
      </c>
      <c r="I22" s="53"/>
      <c r="J22" s="53"/>
      <c r="K22" s="53"/>
      <c r="L22" s="53"/>
      <c r="M22" s="53"/>
      <c r="N22" s="53"/>
      <c r="O22" s="51" t="str">
        <f t="shared" si="3"/>
        <v/>
      </c>
      <c r="P22" s="14"/>
    </row>
    <row r="23" spans="1:16" ht="36" customHeight="1" x14ac:dyDescent="0.2">
      <c r="A23" s="48"/>
      <c r="B23" s="28" t="str">
        <f t="shared" ca="1" si="0"/>
        <v>X</v>
      </c>
      <c r="C23" s="252"/>
      <c r="D23" s="253"/>
      <c r="E23" s="254"/>
      <c r="F23" s="49"/>
      <c r="G23" s="215" t="str">
        <f t="shared" si="1"/>
        <v/>
      </c>
      <c r="H23" s="51" t="str">
        <f t="shared" si="2"/>
        <v/>
      </c>
      <c r="I23" s="53"/>
      <c r="J23" s="53"/>
      <c r="K23" s="53"/>
      <c r="L23" s="53"/>
      <c r="M23" s="53"/>
      <c r="N23" s="53"/>
      <c r="O23" s="51" t="str">
        <f t="shared" si="3"/>
        <v/>
      </c>
      <c r="P23" s="14"/>
    </row>
    <row r="24" spans="1:16" ht="20.100000000000001" customHeight="1" x14ac:dyDescent="0.2">
      <c r="A24" s="171"/>
      <c r="B24" s="172"/>
      <c r="C24" s="279" t="s">
        <v>125</v>
      </c>
      <c r="D24" s="279"/>
      <c r="E24" s="279"/>
      <c r="F24" s="173" t="str">
        <f>IF(SUM(F14:F23)=0,"",SUM(F14:F23))</f>
        <v/>
      </c>
      <c r="G24" s="26"/>
      <c r="H24" s="187" t="str">
        <f>IF(SUM(H14:H23)=0,"",SUM(H14:H23))</f>
        <v/>
      </c>
      <c r="I24" s="187" t="str">
        <f t="shared" ref="I24:O24" si="4">IF(SUM(I14:I23)=0,"",SUM(I14:I23))</f>
        <v/>
      </c>
      <c r="J24" s="187" t="str">
        <f t="shared" si="4"/>
        <v/>
      </c>
      <c r="K24" s="187" t="str">
        <f t="shared" si="4"/>
        <v/>
      </c>
      <c r="L24" s="187" t="str">
        <f t="shared" si="4"/>
        <v/>
      </c>
      <c r="M24" s="187" t="str">
        <f t="shared" si="4"/>
        <v/>
      </c>
      <c r="N24" s="187" t="str">
        <f t="shared" si="4"/>
        <v/>
      </c>
      <c r="O24" s="187" t="str">
        <f t="shared" si="4"/>
        <v/>
      </c>
      <c r="P24" s="14"/>
    </row>
    <row r="25" spans="1:16" ht="20.100000000000001" customHeight="1" thickBot="1" x14ac:dyDescent="0.25">
      <c r="A25" s="171"/>
      <c r="B25" s="172"/>
      <c r="C25" s="279" t="s">
        <v>123</v>
      </c>
      <c r="D25" s="279"/>
      <c r="E25" s="279"/>
      <c r="F25" s="173" t="str">
        <f>'3-Extra Page-Mileage Only'!K39</f>
        <v/>
      </c>
      <c r="G25" s="26" t="str">
        <f>IF(A25="","",VLOOKUP(A25,Mileage_Rate,3))</f>
        <v/>
      </c>
      <c r="H25" s="174" t="str">
        <f>'3-Extra Page-Mileage Only'!M39</f>
        <v/>
      </c>
      <c r="I25" s="133"/>
      <c r="J25" s="133"/>
      <c r="K25" s="133"/>
      <c r="L25" s="133"/>
      <c r="M25" s="133"/>
      <c r="N25" s="133" t="str">
        <f>'3-Extra Page-Mileage Only'!N39</f>
        <v/>
      </c>
      <c r="O25" s="174" t="str">
        <f>IF(SUM(H25:N25)=0,"",SUM(H25:N25))</f>
        <v/>
      </c>
      <c r="P25" s="14"/>
    </row>
    <row r="26" spans="1:16" ht="24" customHeight="1" thickBot="1" x14ac:dyDescent="0.25">
      <c r="A26" s="329" t="s">
        <v>124</v>
      </c>
      <c r="B26" s="330"/>
      <c r="C26" s="330"/>
      <c r="D26" s="330"/>
      <c r="E26" s="330"/>
      <c r="F26" s="189">
        <f>SUM(F24:F25)</f>
        <v>0</v>
      </c>
      <c r="G26" s="98"/>
      <c r="H26" s="189">
        <f>SUM(H24:H25)</f>
        <v>0</v>
      </c>
      <c r="I26" s="189">
        <f t="shared" ref="I26:N26" si="5">SUM(I24:I25)</f>
        <v>0</v>
      </c>
      <c r="J26" s="189">
        <f t="shared" si="5"/>
        <v>0</v>
      </c>
      <c r="K26" s="189">
        <f t="shared" si="5"/>
        <v>0</v>
      </c>
      <c r="L26" s="189">
        <f t="shared" si="5"/>
        <v>0</v>
      </c>
      <c r="M26" s="189">
        <f t="shared" si="5"/>
        <v>0</v>
      </c>
      <c r="N26" s="189">
        <f t="shared" si="5"/>
        <v>0</v>
      </c>
      <c r="O26" s="186">
        <f>SUM(O24:O25)</f>
        <v>0</v>
      </c>
      <c r="P26" s="15"/>
    </row>
    <row r="27" spans="1:16" ht="31.9" customHeight="1" x14ac:dyDescent="0.2">
      <c r="A27" s="280" t="s">
        <v>191</v>
      </c>
      <c r="B27" s="280"/>
      <c r="C27" s="280"/>
      <c r="D27" s="280"/>
      <c r="E27" s="280"/>
      <c r="F27" s="280"/>
      <c r="G27" s="280"/>
      <c r="H27" s="280"/>
      <c r="I27" s="280"/>
      <c r="J27" s="280"/>
      <c r="K27" s="101"/>
      <c r="L27" s="102"/>
      <c r="M27" s="214" t="s">
        <v>159</v>
      </c>
      <c r="N27" s="50"/>
      <c r="O27" s="30" t="s">
        <v>51</v>
      </c>
      <c r="P27" s="8"/>
    </row>
    <row r="28" spans="1:16" ht="10.5" customHeight="1" x14ac:dyDescent="0.2">
      <c r="A28" s="99" t="s">
        <v>156</v>
      </c>
      <c r="B28" s="12"/>
      <c r="C28" s="12"/>
      <c r="D28" s="12"/>
      <c r="E28" s="12"/>
      <c r="F28" s="12"/>
      <c r="G28" s="30"/>
      <c r="H28" s="30"/>
      <c r="I28" s="30"/>
      <c r="J28" s="30"/>
      <c r="K28" s="31"/>
      <c r="L28" s="32"/>
      <c r="M28" s="31"/>
      <c r="N28" s="157"/>
      <c r="O28" s="30"/>
      <c r="P28" s="8"/>
    </row>
    <row r="29" spans="1:16" ht="15.75" customHeight="1" x14ac:dyDescent="0.25">
      <c r="A29" s="255" t="s">
        <v>157</v>
      </c>
      <c r="B29" s="256"/>
      <c r="C29" s="256"/>
      <c r="D29" s="256"/>
      <c r="E29" s="256"/>
      <c r="F29" s="256"/>
      <c r="G29" s="256"/>
      <c r="H29" s="256"/>
      <c r="I29" s="256"/>
      <c r="J29" s="256"/>
      <c r="K29" s="256"/>
      <c r="L29" s="256"/>
      <c r="M29" s="256"/>
      <c r="N29" s="256"/>
      <c r="O29" s="257"/>
      <c r="P29" s="16"/>
    </row>
    <row r="30" spans="1:16" ht="44.65" customHeight="1" x14ac:dyDescent="0.2">
      <c r="A30" s="34" t="s">
        <v>1</v>
      </c>
      <c r="B30" s="331" t="s">
        <v>129</v>
      </c>
      <c r="C30" s="275" t="s">
        <v>2</v>
      </c>
      <c r="D30" s="278"/>
      <c r="E30" s="34" t="s">
        <v>3</v>
      </c>
      <c r="F30" s="34" t="s">
        <v>1</v>
      </c>
      <c r="G30" s="283" t="s">
        <v>2</v>
      </c>
      <c r="H30" s="284"/>
      <c r="I30" s="285"/>
      <c r="J30" s="34" t="s">
        <v>3</v>
      </c>
      <c r="K30" s="34" t="s">
        <v>1</v>
      </c>
      <c r="L30" s="275" t="s">
        <v>2</v>
      </c>
      <c r="M30" s="276"/>
      <c r="N30" s="34" t="s">
        <v>3</v>
      </c>
      <c r="O30" s="103" t="s">
        <v>42</v>
      </c>
      <c r="P30" s="17"/>
    </row>
    <row r="31" spans="1:16" ht="36" customHeight="1" thickBot="1" x14ac:dyDescent="0.25">
      <c r="A31" s="56"/>
      <c r="B31" s="332"/>
      <c r="C31" s="281"/>
      <c r="D31" s="282"/>
      <c r="E31" s="57"/>
      <c r="F31" s="58"/>
      <c r="G31" s="286"/>
      <c r="H31" s="287"/>
      <c r="I31" s="254"/>
      <c r="J31" s="57"/>
      <c r="K31" s="59"/>
      <c r="L31" s="277"/>
      <c r="M31" s="277"/>
      <c r="N31" s="57"/>
      <c r="O31" s="55">
        <f>IF(E31+J31+N31=0,0,E31+J31+N31)</f>
        <v>0</v>
      </c>
      <c r="P31" s="18"/>
    </row>
    <row r="32" spans="1:16" ht="24" customHeight="1" thickBot="1" x14ac:dyDescent="0.25">
      <c r="A32" s="35"/>
      <c r="B32" s="19"/>
      <c r="C32" s="19"/>
      <c r="D32" s="19"/>
      <c r="E32" s="19"/>
      <c r="F32" s="19"/>
      <c r="G32" s="19"/>
      <c r="H32" s="19"/>
      <c r="I32" s="19"/>
      <c r="J32" s="19"/>
      <c r="K32" s="19"/>
      <c r="L32" s="12"/>
      <c r="M32" s="36" t="s">
        <v>104</v>
      </c>
      <c r="N32" s="36"/>
      <c r="O32" s="37">
        <f>IF(O26+O31=0,0,O26+O31)</f>
        <v>0</v>
      </c>
      <c r="P32" s="20"/>
    </row>
    <row r="33" spans="1:18" ht="18.600000000000001" customHeight="1" x14ac:dyDescent="0.2">
      <c r="A33" s="326" t="s">
        <v>68</v>
      </c>
      <c r="B33" s="327"/>
      <c r="C33" s="327"/>
      <c r="D33" s="327"/>
      <c r="E33" s="327"/>
      <c r="F33" s="327"/>
      <c r="G33" s="327"/>
      <c r="H33" s="327"/>
      <c r="I33" s="327"/>
      <c r="J33" s="327"/>
      <c r="K33" s="327"/>
      <c r="L33" s="327"/>
      <c r="M33" s="327"/>
      <c r="N33" s="327"/>
      <c r="O33" s="328"/>
      <c r="P33" s="20"/>
    </row>
    <row r="34" spans="1:18" ht="75.599999999999994" customHeight="1" thickBot="1" x14ac:dyDescent="0.25">
      <c r="A34" s="333" t="s">
        <v>131</v>
      </c>
      <c r="B34" s="334"/>
      <c r="C34" s="335"/>
      <c r="D34" s="335"/>
      <c r="E34" s="335"/>
      <c r="F34" s="335"/>
      <c r="G34" s="335"/>
      <c r="H34" s="335"/>
      <c r="I34" s="334"/>
      <c r="J34" s="335"/>
      <c r="K34" s="335"/>
      <c r="L34" s="335"/>
      <c r="M34" s="335"/>
      <c r="N34" s="334"/>
      <c r="O34" s="336"/>
      <c r="P34" s="21"/>
    </row>
    <row r="35" spans="1:18" ht="29.65" customHeight="1" thickBot="1" x14ac:dyDescent="0.25">
      <c r="A35" s="260" t="s">
        <v>158</v>
      </c>
      <c r="B35" s="260"/>
      <c r="C35" s="350"/>
      <c r="D35" s="348"/>
      <c r="E35" s="348"/>
      <c r="F35" s="348"/>
      <c r="G35" s="348"/>
      <c r="H35" s="349"/>
      <c r="I35" s="38" t="s">
        <v>6</v>
      </c>
      <c r="J35" s="347"/>
      <c r="K35" s="348"/>
      <c r="L35" s="348"/>
      <c r="M35" s="349"/>
      <c r="N35" s="39" t="s">
        <v>27</v>
      </c>
      <c r="O35" s="60">
        <f>-O6</f>
        <v>0</v>
      </c>
      <c r="P35" s="22"/>
    </row>
    <row r="36" spans="1:18" ht="24.75" customHeight="1" thickBot="1" x14ac:dyDescent="0.25">
      <c r="A36" s="40"/>
      <c r="B36" s="41"/>
      <c r="C36" s="42"/>
      <c r="D36" s="43"/>
      <c r="E36" s="43"/>
      <c r="F36" s="43"/>
      <c r="G36" s="43"/>
      <c r="H36" s="43"/>
      <c r="I36" s="24"/>
      <c r="J36" s="44"/>
      <c r="K36" s="43"/>
      <c r="L36" s="267" t="s">
        <v>137</v>
      </c>
      <c r="M36" s="267"/>
      <c r="N36" s="268"/>
      <c r="O36" s="60"/>
      <c r="P36" s="22"/>
    </row>
    <row r="37" spans="1:18" ht="45" customHeight="1" thickBot="1" x14ac:dyDescent="0.3">
      <c r="A37" s="343" t="s">
        <v>192</v>
      </c>
      <c r="B37" s="344"/>
      <c r="C37" s="344"/>
      <c r="D37" s="344"/>
      <c r="E37" s="344"/>
      <c r="F37" s="344"/>
      <c r="G37" s="344"/>
      <c r="H37" s="344"/>
      <c r="I37" s="344"/>
      <c r="J37" s="344"/>
      <c r="K37" s="345"/>
      <c r="L37" s="345"/>
      <c r="M37" s="346"/>
      <c r="N37" s="64" t="s">
        <v>136</v>
      </c>
      <c r="O37" s="104">
        <f>O32+O35</f>
        <v>0</v>
      </c>
      <c r="P37" s="22"/>
    </row>
    <row r="38" spans="1:18" ht="13.5" thickBot="1" x14ac:dyDescent="0.25">
      <c r="A38" s="261" t="s">
        <v>212</v>
      </c>
      <c r="B38" s="262"/>
      <c r="C38" s="262"/>
      <c r="D38" s="262"/>
      <c r="E38" s="263"/>
      <c r="F38" s="261" t="s">
        <v>201</v>
      </c>
      <c r="G38" s="262"/>
      <c r="H38" s="262"/>
      <c r="I38" s="262"/>
      <c r="J38" s="263"/>
      <c r="K38" s="340" t="s">
        <v>200</v>
      </c>
      <c r="L38" s="341"/>
      <c r="M38" s="341"/>
      <c r="N38" s="341"/>
      <c r="O38" s="342"/>
      <c r="P38" s="1"/>
      <c r="Q38" s="21"/>
    </row>
    <row r="39" spans="1:18" ht="24" customHeight="1" thickBot="1" x14ac:dyDescent="0.25">
      <c r="A39" s="264"/>
      <c r="B39" s="265"/>
      <c r="C39" s="265"/>
      <c r="D39" s="265"/>
      <c r="E39" s="266"/>
      <c r="F39" s="264"/>
      <c r="G39" s="265"/>
      <c r="H39" s="265"/>
      <c r="I39" s="265"/>
      <c r="J39" s="266"/>
      <c r="K39" s="337"/>
      <c r="L39" s="338"/>
      <c r="M39" s="338"/>
      <c r="N39" s="338"/>
      <c r="O39" s="339"/>
      <c r="Q39" s="23"/>
    </row>
    <row r="40" spans="1:18" ht="16.5" customHeight="1" thickBot="1" x14ac:dyDescent="0.25">
      <c r="A40" s="234" t="s">
        <v>211</v>
      </c>
      <c r="B40" s="235"/>
      <c r="C40" s="235"/>
      <c r="D40" s="235"/>
      <c r="E40" s="236"/>
      <c r="F40" s="234" t="s">
        <v>211</v>
      </c>
      <c r="G40" s="235"/>
      <c r="H40" s="235"/>
      <c r="I40" s="235"/>
      <c r="J40" s="236"/>
      <c r="K40" s="234" t="s">
        <v>211</v>
      </c>
      <c r="L40" s="235"/>
      <c r="M40" s="235"/>
      <c r="N40" s="235"/>
      <c r="O40" s="236"/>
      <c r="Q40" s="23"/>
    </row>
    <row r="41" spans="1:18" s="27" customFormat="1" ht="14.65" customHeight="1" x14ac:dyDescent="0.2">
      <c r="A41" s="105" t="s">
        <v>78</v>
      </c>
      <c r="B41" s="106"/>
      <c r="C41" s="106"/>
      <c r="D41" s="107"/>
      <c r="E41" s="108"/>
      <c r="F41" s="109"/>
      <c r="G41" s="109"/>
      <c r="H41" s="107"/>
      <c r="I41" s="107"/>
      <c r="J41" s="109"/>
      <c r="K41" s="109"/>
      <c r="L41" s="109"/>
      <c r="M41" s="107"/>
      <c r="N41" s="110"/>
      <c r="O41" s="107"/>
      <c r="Q41" s="23"/>
    </row>
    <row r="42" spans="1:18" s="27" customFormat="1" ht="9" customHeight="1" x14ac:dyDescent="0.2">
      <c r="A42" s="111"/>
      <c r="B42" s="106"/>
      <c r="C42" s="106"/>
      <c r="D42" s="112" t="s">
        <v>67</v>
      </c>
      <c r="E42" s="108"/>
      <c r="F42" s="109"/>
      <c r="G42" s="109"/>
      <c r="H42" s="258" t="s">
        <v>67</v>
      </c>
      <c r="I42" s="258"/>
      <c r="J42" s="109"/>
      <c r="K42" s="109"/>
      <c r="L42" s="109"/>
      <c r="M42" s="258" t="s">
        <v>67</v>
      </c>
      <c r="N42" s="259"/>
      <c r="O42" s="107"/>
      <c r="Q42" s="23"/>
    </row>
    <row r="43" spans="1:18" ht="16.5" customHeight="1" x14ac:dyDescent="0.2">
      <c r="A43" s="113" t="s">
        <v>130</v>
      </c>
      <c r="B43" s="107"/>
      <c r="C43" s="107"/>
      <c r="D43" s="114"/>
      <c r="E43" s="115"/>
      <c r="F43" s="107"/>
      <c r="G43" s="116" t="s">
        <v>138</v>
      </c>
      <c r="H43" s="242"/>
      <c r="I43" s="243"/>
      <c r="J43" s="107"/>
      <c r="K43" s="107"/>
      <c r="L43" s="116" t="s">
        <v>41</v>
      </c>
      <c r="M43" s="241"/>
      <c r="N43" s="241"/>
      <c r="O43" s="24"/>
      <c r="P43" s="7"/>
    </row>
    <row r="44" spans="1:18" ht="8.25" customHeight="1" x14ac:dyDescent="0.2">
      <c r="A44" s="113"/>
      <c r="B44" s="107"/>
      <c r="C44" s="107"/>
      <c r="D44" s="106"/>
      <c r="E44" s="115"/>
      <c r="F44" s="107"/>
      <c r="G44" s="115"/>
      <c r="H44" s="117"/>
      <c r="I44" s="117"/>
      <c r="J44" s="117"/>
      <c r="K44" s="115"/>
      <c r="L44" s="107"/>
      <c r="M44" s="107"/>
      <c r="N44" s="118"/>
      <c r="O44" s="119"/>
      <c r="P44" s="7"/>
    </row>
    <row r="45" spans="1:18" s="9" customFormat="1" x14ac:dyDescent="0.2">
      <c r="A45" s="190" t="s">
        <v>135</v>
      </c>
      <c r="B45" s="106"/>
      <c r="C45" s="106"/>
      <c r="D45" s="244" t="s">
        <v>9</v>
      </c>
      <c r="E45" s="244"/>
      <c r="F45" s="244"/>
      <c r="G45" s="244"/>
      <c r="H45" s="106"/>
      <c r="I45" s="244" t="s">
        <v>20</v>
      </c>
      <c r="J45" s="244"/>
      <c r="K45" s="106"/>
      <c r="L45" s="120" t="s">
        <v>10</v>
      </c>
      <c r="M45" s="121"/>
      <c r="N45" s="122"/>
    </row>
    <row r="46" spans="1:18" s="9" customFormat="1" ht="15" customHeight="1" x14ac:dyDescent="0.2">
      <c r="A46" s="190" t="s">
        <v>132</v>
      </c>
      <c r="C46" s="180" t="s">
        <v>112</v>
      </c>
      <c r="D46" s="123" t="s">
        <v>11</v>
      </c>
      <c r="E46" s="239"/>
      <c r="F46" s="240"/>
      <c r="G46" s="237" t="s">
        <v>12</v>
      </c>
      <c r="H46" s="238"/>
      <c r="I46" s="239"/>
      <c r="J46" s="240"/>
      <c r="K46" s="106"/>
      <c r="L46" s="123" t="s">
        <v>23</v>
      </c>
      <c r="M46" s="239"/>
      <c r="N46" s="240"/>
    </row>
    <row r="47" spans="1:18" s="9" customFormat="1" ht="15" customHeight="1" x14ac:dyDescent="0.2">
      <c r="A47" s="190" t="s">
        <v>133</v>
      </c>
      <c r="C47" s="180" t="s">
        <v>40</v>
      </c>
      <c r="D47" s="123" t="s">
        <v>13</v>
      </c>
      <c r="E47" s="239"/>
      <c r="F47" s="240"/>
      <c r="G47" s="237" t="s">
        <v>14</v>
      </c>
      <c r="H47" s="238"/>
      <c r="I47" s="239"/>
      <c r="J47" s="240"/>
      <c r="K47" s="106"/>
      <c r="L47" s="123" t="s">
        <v>24</v>
      </c>
      <c r="M47" s="239"/>
      <c r="N47" s="240"/>
      <c r="O47" s="10"/>
      <c r="P47" s="10"/>
      <c r="Q47" s="10"/>
      <c r="R47" s="11"/>
    </row>
    <row r="48" spans="1:18" s="9" customFormat="1" ht="15" customHeight="1" x14ac:dyDescent="0.2">
      <c r="A48" s="190" t="s">
        <v>134</v>
      </c>
      <c r="C48" s="180" t="s">
        <v>113</v>
      </c>
      <c r="D48" s="123" t="s">
        <v>15</v>
      </c>
      <c r="E48" s="239"/>
      <c r="F48" s="240"/>
      <c r="G48" s="237" t="s">
        <v>16</v>
      </c>
      <c r="H48" s="238"/>
      <c r="I48" s="239"/>
      <c r="J48" s="240"/>
      <c r="K48" s="106"/>
      <c r="L48" s="123" t="s">
        <v>25</v>
      </c>
      <c r="M48" s="239"/>
      <c r="N48" s="240"/>
      <c r="O48" s="10"/>
      <c r="P48" s="10"/>
      <c r="Q48" s="10"/>
      <c r="R48" s="11"/>
    </row>
    <row r="49" spans="1:18" s="9" customFormat="1" x14ac:dyDescent="0.2">
      <c r="A49" s="124"/>
      <c r="B49" s="125"/>
      <c r="C49" s="181" t="s">
        <v>114</v>
      </c>
      <c r="D49" s="126" t="s">
        <v>17</v>
      </c>
      <c r="E49" s="239"/>
      <c r="F49" s="240"/>
      <c r="G49" s="305" t="s">
        <v>18</v>
      </c>
      <c r="H49" s="306"/>
      <c r="I49" s="239"/>
      <c r="J49" s="240"/>
      <c r="K49" s="127"/>
      <c r="L49" s="127"/>
      <c r="M49" s="128"/>
      <c r="N49" s="129"/>
      <c r="O49" s="130" t="s">
        <v>219</v>
      </c>
      <c r="P49" s="19"/>
      <c r="Q49" s="10"/>
      <c r="R49" s="11"/>
    </row>
    <row r="50" spans="1:18" s="9" customFormat="1" ht="15" customHeight="1" x14ac:dyDescent="0.2">
      <c r="I50" s="245"/>
      <c r="J50" s="246"/>
      <c r="K50" s="25"/>
      <c r="L50" s="24"/>
      <c r="M50" s="24"/>
      <c r="N50" s="24"/>
      <c r="O50" s="24"/>
      <c r="P50" s="12"/>
      <c r="Q50" s="11"/>
      <c r="R50" s="11"/>
    </row>
    <row r="51" spans="1:18" x14ac:dyDescent="0.2">
      <c r="O51" s="8"/>
      <c r="P51" s="8"/>
      <c r="Q51" s="8"/>
      <c r="R51" s="8"/>
    </row>
  </sheetData>
  <sheetProtection algorithmName="SHA-512" hashValue="JJ1mZhAjUwIF2jU7ihLFp55tywhPVVck4SfAUTK/GsrVxlkUuRKjgMP8vU75+7nCt3TDGOTY6hy5SaSf4VMJJg==" saltValue="P19azlQz+hy5V5NGJHdiQQ==" spinCount="100000" sheet="1" selectLockedCells="1"/>
  <mergeCells count="94">
    <mergeCell ref="L1:O1"/>
    <mergeCell ref="J13:M13"/>
    <mergeCell ref="A6:B6"/>
    <mergeCell ref="C19:E19"/>
    <mergeCell ref="C22:E22"/>
    <mergeCell ref="C15:E15"/>
    <mergeCell ref="E1:K1"/>
    <mergeCell ref="L2:O2"/>
    <mergeCell ref="M5:N5"/>
    <mergeCell ref="L6:M6"/>
    <mergeCell ref="N3:O3"/>
    <mergeCell ref="A2:D2"/>
    <mergeCell ref="E3:F3"/>
    <mergeCell ref="J3:K3"/>
    <mergeCell ref="F10:H10"/>
    <mergeCell ref="A7:B7"/>
    <mergeCell ref="K39:O39"/>
    <mergeCell ref="K38:O38"/>
    <mergeCell ref="A37:M37"/>
    <mergeCell ref="F39:J39"/>
    <mergeCell ref="J35:M35"/>
    <mergeCell ref="C35:H35"/>
    <mergeCell ref="F38:J38"/>
    <mergeCell ref="A26:E26"/>
    <mergeCell ref="C18:E18"/>
    <mergeCell ref="C20:E20"/>
    <mergeCell ref="B30:B31"/>
    <mergeCell ref="A34:O34"/>
    <mergeCell ref="G49:H49"/>
    <mergeCell ref="J4:M4"/>
    <mergeCell ref="L3:M3"/>
    <mergeCell ref="G3:I3"/>
    <mergeCell ref="C3:D3"/>
    <mergeCell ref="F9:H9"/>
    <mergeCell ref="I9:L9"/>
    <mergeCell ref="J7:O7"/>
    <mergeCell ref="J6:K6"/>
    <mergeCell ref="C4:I4"/>
    <mergeCell ref="A33:O33"/>
    <mergeCell ref="C6:I6"/>
    <mergeCell ref="I49:J49"/>
    <mergeCell ref="E48:F48"/>
    <mergeCell ref="E49:F49"/>
    <mergeCell ref="D45:G45"/>
    <mergeCell ref="C7:I7"/>
    <mergeCell ref="A5:B5"/>
    <mergeCell ref="E2:K2"/>
    <mergeCell ref="A3:B3"/>
    <mergeCell ref="A4:B4"/>
    <mergeCell ref="C5:I5"/>
    <mergeCell ref="C12:E12"/>
    <mergeCell ref="I10:K10"/>
    <mergeCell ref="L30:M30"/>
    <mergeCell ref="L31:M31"/>
    <mergeCell ref="C30:D30"/>
    <mergeCell ref="C16:E16"/>
    <mergeCell ref="C17:E17"/>
    <mergeCell ref="C25:E25"/>
    <mergeCell ref="C21:E21"/>
    <mergeCell ref="C24:E24"/>
    <mergeCell ref="A27:J27"/>
    <mergeCell ref="C31:D31"/>
    <mergeCell ref="G30:I30"/>
    <mergeCell ref="G31:I31"/>
    <mergeCell ref="C14:E14"/>
    <mergeCell ref="C13:E13"/>
    <mergeCell ref="I50:J50"/>
    <mergeCell ref="C11:E11"/>
    <mergeCell ref="B10:B11"/>
    <mergeCell ref="E46:F46"/>
    <mergeCell ref="C23:E23"/>
    <mergeCell ref="A29:O29"/>
    <mergeCell ref="M42:N42"/>
    <mergeCell ref="H42:I42"/>
    <mergeCell ref="I46:J46"/>
    <mergeCell ref="I47:J47"/>
    <mergeCell ref="A35:B35"/>
    <mergeCell ref="A38:E38"/>
    <mergeCell ref="A39:E39"/>
    <mergeCell ref="E47:F47"/>
    <mergeCell ref="L36:N36"/>
    <mergeCell ref="M48:N48"/>
    <mergeCell ref="A40:E40"/>
    <mergeCell ref="F40:J40"/>
    <mergeCell ref="K40:O40"/>
    <mergeCell ref="G48:H48"/>
    <mergeCell ref="I48:J48"/>
    <mergeCell ref="M47:N47"/>
    <mergeCell ref="M46:N46"/>
    <mergeCell ref="M43:N43"/>
    <mergeCell ref="H43:I43"/>
    <mergeCell ref="I45:J45"/>
    <mergeCell ref="G46:H46"/>
    <mergeCell ref="G47:H47"/>
  </mergeCells>
  <phoneticPr fontId="2" type="noConversion"/>
  <hyperlinks>
    <hyperlink ref="E10" location="'4-Per Diem and Mileage Rates'!A1" display="Rate Table" xr:uid="{00000000-0004-0000-0100-000000000000}"/>
    <hyperlink ref="E9" r:id="rId1" xr:uid="{00000000-0004-0000-0100-000001000000}"/>
  </hyperlinks>
  <pageMargins left="0.4" right="0" top="0.5" bottom="0" header="0.5" footer="0"/>
  <pageSetup scale="57" orientation="portrait" r:id="rId2"/>
  <headerFooter alignWithMargins="0"/>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43"/>
  <sheetViews>
    <sheetView showGridLines="0" zoomScaleNormal="100" workbookViewId="0">
      <selection activeCell="A9" sqref="A9"/>
    </sheetView>
  </sheetViews>
  <sheetFormatPr defaultColWidth="9.28515625" defaultRowHeight="12.75" x14ac:dyDescent="0.2"/>
  <cols>
    <col min="1" max="1" width="13.7109375" style="3" customWidth="1"/>
    <col min="2" max="2" width="3.7109375" style="3" customWidth="1"/>
    <col min="3" max="3" width="15.28515625" style="3" customWidth="1"/>
    <col min="4" max="4" width="10.28515625" style="3" customWidth="1"/>
    <col min="5" max="5" width="11" style="3" customWidth="1"/>
    <col min="6" max="6" width="11.42578125" style="3" customWidth="1"/>
    <col min="7" max="7" width="5.7109375" style="3" customWidth="1"/>
    <col min="8" max="8" width="10.7109375" style="3" customWidth="1"/>
    <col min="9" max="11" width="9.28515625" style="3" customWidth="1"/>
    <col min="12" max="12" width="8.42578125" style="3" customWidth="1"/>
    <col min="13" max="13" width="10.28515625" style="3" customWidth="1"/>
    <col min="14" max="14" width="11" style="3" customWidth="1"/>
    <col min="15" max="15" width="12.7109375" style="3" customWidth="1"/>
    <col min="16" max="16" width="2.7109375" style="3" customWidth="1"/>
    <col min="17" max="16384" width="9.28515625" style="3"/>
  </cols>
  <sheetData>
    <row r="1" spans="1:16" s="4" customFormat="1" ht="23.25" x14ac:dyDescent="0.2">
      <c r="A1" s="179" t="str">
        <f>'2-RRCC Travel Voucher'!O49</f>
        <v>RRCC rev. 1/1/2021</v>
      </c>
      <c r="B1" s="62"/>
      <c r="C1" s="62"/>
      <c r="D1" s="62"/>
      <c r="E1" s="355" t="s">
        <v>0</v>
      </c>
      <c r="F1" s="355"/>
      <c r="G1" s="355"/>
      <c r="H1" s="355"/>
      <c r="I1" s="355"/>
      <c r="J1" s="355"/>
      <c r="K1" s="355"/>
      <c r="L1" s="351"/>
      <c r="M1" s="351"/>
      <c r="N1" s="351"/>
      <c r="O1" s="351"/>
      <c r="P1" s="13"/>
    </row>
    <row r="2" spans="1:16" s="4" customFormat="1" ht="16.5" thickBot="1" x14ac:dyDescent="0.25">
      <c r="A2" s="351" t="s">
        <v>94</v>
      </c>
      <c r="B2" s="351"/>
      <c r="C2" s="351"/>
      <c r="D2" s="361"/>
      <c r="E2" s="299" t="s">
        <v>100</v>
      </c>
      <c r="F2" s="299"/>
      <c r="G2" s="299"/>
      <c r="H2" s="299"/>
      <c r="I2" s="299"/>
      <c r="J2" s="299"/>
      <c r="K2" s="299"/>
      <c r="L2" s="351"/>
      <c r="M2" s="351"/>
      <c r="N2" s="351"/>
      <c r="O2" s="351"/>
      <c r="P2" s="13"/>
    </row>
    <row r="3" spans="1:16" ht="27.75" customHeight="1" thickBot="1" x14ac:dyDescent="0.25">
      <c r="A3" s="300"/>
      <c r="B3" s="301"/>
      <c r="C3" s="312" t="s">
        <v>62</v>
      </c>
      <c r="D3" s="313"/>
      <c r="E3" s="383" t="str">
        <f>+IF('2-RRCC Travel Voucher'!E3:F3="","",'2-RRCC Travel Voucher'!E3:F3)</f>
        <v/>
      </c>
      <c r="F3" s="384"/>
      <c r="G3" s="311" t="s">
        <v>63</v>
      </c>
      <c r="H3" s="312"/>
      <c r="I3" s="313"/>
      <c r="J3" s="385" t="str">
        <f>+IF('2-RRCC Travel Voucher'!J3:K3="","",'2-RRCC Travel Voucher'!J3:K3)</f>
        <v/>
      </c>
      <c r="K3" s="386"/>
      <c r="L3" s="387" t="s">
        <v>43</v>
      </c>
      <c r="M3" s="388"/>
      <c r="N3" s="385" t="str">
        <f>+IF('2-RRCC Travel Voucher'!N3:O3="","",'2-RRCC Travel Voucher'!N3:O3)</f>
        <v/>
      </c>
      <c r="O3" s="386"/>
      <c r="P3" s="8"/>
    </row>
    <row r="4" spans="1:16" ht="28.9" customHeight="1" thickBot="1" x14ac:dyDescent="0.3">
      <c r="A4" s="298" t="s">
        <v>75</v>
      </c>
      <c r="B4" s="298"/>
      <c r="C4" s="380">
        <f>'2-RRCC Travel Voucher'!C4:I4</f>
        <v>0</v>
      </c>
      <c r="D4" s="381"/>
      <c r="E4" s="381"/>
      <c r="F4" s="381"/>
      <c r="G4" s="381"/>
      <c r="H4" s="381"/>
      <c r="I4" s="382"/>
      <c r="J4" s="24"/>
      <c r="K4" s="24"/>
      <c r="L4" s="24"/>
      <c r="M4" s="12"/>
      <c r="N4" s="63" t="s">
        <v>26</v>
      </c>
      <c r="O4" s="160">
        <f>'2-RRCC Travel Voucher'!O4</f>
        <v>44197</v>
      </c>
      <c r="P4" s="8"/>
    </row>
    <row r="5" spans="1:16" ht="10.5" customHeight="1" x14ac:dyDescent="0.2">
      <c r="A5" s="24"/>
      <c r="B5" s="24"/>
      <c r="C5" s="24"/>
      <c r="D5" s="24"/>
      <c r="E5" s="24"/>
      <c r="F5" s="24"/>
      <c r="G5" s="24"/>
      <c r="H5" s="24"/>
      <c r="I5" s="24"/>
      <c r="J5" s="24"/>
      <c r="K5" s="24"/>
      <c r="L5" s="24"/>
      <c r="M5" s="24"/>
      <c r="N5" s="24"/>
      <c r="O5" s="24"/>
    </row>
    <row r="6" spans="1:16" ht="12.75" customHeight="1" x14ac:dyDescent="0.2">
      <c r="A6" s="65"/>
      <c r="B6" s="66"/>
      <c r="C6" s="66"/>
      <c r="D6" s="67"/>
      <c r="E6" s="161"/>
      <c r="F6" s="315"/>
      <c r="G6" s="372"/>
      <c r="H6" s="372"/>
      <c r="I6" s="155"/>
      <c r="J6" s="156"/>
      <c r="K6" s="314" t="s">
        <v>19</v>
      </c>
      <c r="L6" s="372"/>
      <c r="M6" s="373"/>
      <c r="N6" s="69"/>
      <c r="O6" s="70"/>
      <c r="P6" s="2"/>
    </row>
    <row r="7" spans="1:16" ht="15.75" customHeight="1" x14ac:dyDescent="0.2">
      <c r="A7" s="74"/>
      <c r="B7" s="250" t="s">
        <v>5</v>
      </c>
      <c r="C7" s="364" t="s">
        <v>126</v>
      </c>
      <c r="D7" s="365"/>
      <c r="E7" s="365"/>
      <c r="F7" s="365"/>
      <c r="G7" s="365"/>
      <c r="H7" s="365"/>
      <c r="I7" s="365"/>
      <c r="J7" s="365"/>
      <c r="K7" s="365"/>
      <c r="L7" s="365"/>
      <c r="M7" s="366"/>
      <c r="N7" s="72" t="s">
        <v>36</v>
      </c>
      <c r="O7" s="73"/>
      <c r="P7" s="2"/>
    </row>
    <row r="8" spans="1:16" s="5" customFormat="1" ht="75.75" customHeight="1" x14ac:dyDescent="0.2">
      <c r="A8" s="162" t="s">
        <v>92</v>
      </c>
      <c r="B8" s="376"/>
      <c r="C8" s="377" t="s">
        <v>101</v>
      </c>
      <c r="D8" s="378"/>
      <c r="E8" s="378"/>
      <c r="F8" s="378"/>
      <c r="G8" s="378"/>
      <c r="H8" s="378"/>
      <c r="I8" s="378"/>
      <c r="J8" s="397"/>
      <c r="K8" s="163" t="s">
        <v>93</v>
      </c>
      <c r="L8" s="164" t="s">
        <v>96</v>
      </c>
      <c r="M8" s="164" t="s">
        <v>102</v>
      </c>
      <c r="N8" s="165" t="s">
        <v>79</v>
      </c>
      <c r="O8" s="166" t="s">
        <v>77</v>
      </c>
      <c r="P8" s="6"/>
    </row>
    <row r="9" spans="1:16" ht="32.1" customHeight="1" x14ac:dyDescent="0.2">
      <c r="A9" s="48"/>
      <c r="B9" s="28" t="str">
        <f ca="1">IF(NOW()-A9&gt;50,"X","")</f>
        <v>X</v>
      </c>
      <c r="C9" s="379"/>
      <c r="D9" s="379"/>
      <c r="E9" s="379"/>
      <c r="F9" s="379"/>
      <c r="G9" s="379"/>
      <c r="H9" s="379"/>
      <c r="I9" s="379"/>
      <c r="J9" s="379"/>
      <c r="K9" s="50"/>
      <c r="L9" s="216" t="str">
        <f t="shared" ref="L9:L38" si="0">IF(A9="","",IF($O$4-A9&lt;91,VLOOKUP(A9,Mileage_Rate,3),"90+ days"))</f>
        <v/>
      </c>
      <c r="M9" s="51" t="str">
        <f>IF(K9="","",IF(L9="90+ days",0,ROUND(K9*L9,2)))</f>
        <v/>
      </c>
      <c r="N9" s="54"/>
      <c r="O9" s="52" t="str">
        <f>IF(SUM(M9:N9)=0,"",SUM(M9:N9))</f>
        <v/>
      </c>
      <c r="P9" s="14"/>
    </row>
    <row r="10" spans="1:16" ht="32.1" customHeight="1" x14ac:dyDescent="0.2">
      <c r="A10" s="48"/>
      <c r="B10" s="28" t="str">
        <f t="shared" ref="B10:B38" ca="1" si="1">IF(NOW()-A10&gt;50,"X","")</f>
        <v>X</v>
      </c>
      <c r="C10" s="369"/>
      <c r="D10" s="370"/>
      <c r="E10" s="370"/>
      <c r="F10" s="370"/>
      <c r="G10" s="370"/>
      <c r="H10" s="370"/>
      <c r="I10" s="370"/>
      <c r="J10" s="371"/>
      <c r="K10" s="50"/>
      <c r="L10" s="216" t="str">
        <f t="shared" si="0"/>
        <v/>
      </c>
      <c r="M10" s="51" t="str">
        <f t="shared" ref="M10:M38" si="2">IF(K10="","",IF(L10="90+ days",0,ROUND(K10*L10,2)))</f>
        <v/>
      </c>
      <c r="N10" s="54"/>
      <c r="O10" s="51" t="str">
        <f>IF(SUM(M10:N10)=0,"",SUM(M10:N10))</f>
        <v/>
      </c>
      <c r="P10" s="14"/>
    </row>
    <row r="11" spans="1:16" ht="32.1" customHeight="1" x14ac:dyDescent="0.2">
      <c r="A11" s="48"/>
      <c r="B11" s="28" t="str">
        <f t="shared" ca="1" si="1"/>
        <v>X</v>
      </c>
      <c r="C11" s="369"/>
      <c r="D11" s="370"/>
      <c r="E11" s="370"/>
      <c r="F11" s="370"/>
      <c r="G11" s="370"/>
      <c r="H11" s="370"/>
      <c r="I11" s="370"/>
      <c r="J11" s="371"/>
      <c r="K11" s="50"/>
      <c r="L11" s="216" t="str">
        <f t="shared" si="0"/>
        <v/>
      </c>
      <c r="M11" s="51" t="str">
        <f t="shared" si="2"/>
        <v/>
      </c>
      <c r="N11" s="54"/>
      <c r="O11" s="51" t="str">
        <f t="shared" ref="O11:O38" si="3">IF(SUM(M11:N11)=0,"",SUM(M11:N11))</f>
        <v/>
      </c>
      <c r="P11" s="14"/>
    </row>
    <row r="12" spans="1:16" ht="32.1" customHeight="1" x14ac:dyDescent="0.2">
      <c r="A12" s="48"/>
      <c r="B12" s="28" t="str">
        <f t="shared" ca="1" si="1"/>
        <v>X</v>
      </c>
      <c r="C12" s="369"/>
      <c r="D12" s="370"/>
      <c r="E12" s="370"/>
      <c r="F12" s="370"/>
      <c r="G12" s="370"/>
      <c r="H12" s="370"/>
      <c r="I12" s="370"/>
      <c r="J12" s="371"/>
      <c r="K12" s="50"/>
      <c r="L12" s="216" t="str">
        <f t="shared" si="0"/>
        <v/>
      </c>
      <c r="M12" s="51" t="str">
        <f t="shared" si="2"/>
        <v/>
      </c>
      <c r="N12" s="54"/>
      <c r="O12" s="51" t="str">
        <f t="shared" si="3"/>
        <v/>
      </c>
      <c r="P12" s="14"/>
    </row>
    <row r="13" spans="1:16" ht="32.1" customHeight="1" x14ac:dyDescent="0.2">
      <c r="A13" s="48"/>
      <c r="B13" s="28" t="str">
        <f t="shared" ca="1" si="1"/>
        <v>X</v>
      </c>
      <c r="C13" s="369"/>
      <c r="D13" s="370"/>
      <c r="E13" s="370"/>
      <c r="F13" s="370"/>
      <c r="G13" s="370"/>
      <c r="H13" s="370"/>
      <c r="I13" s="370"/>
      <c r="J13" s="371"/>
      <c r="K13" s="50"/>
      <c r="L13" s="216" t="str">
        <f t="shared" si="0"/>
        <v/>
      </c>
      <c r="M13" s="51" t="str">
        <f t="shared" si="2"/>
        <v/>
      </c>
      <c r="N13" s="54"/>
      <c r="O13" s="51" t="str">
        <f t="shared" si="3"/>
        <v/>
      </c>
      <c r="P13" s="14"/>
    </row>
    <row r="14" spans="1:16" ht="32.1" customHeight="1" x14ac:dyDescent="0.2">
      <c r="A14" s="48"/>
      <c r="B14" s="28" t="str">
        <f t="shared" ca="1" si="1"/>
        <v>X</v>
      </c>
      <c r="C14" s="369"/>
      <c r="D14" s="370"/>
      <c r="E14" s="370"/>
      <c r="F14" s="370"/>
      <c r="G14" s="370"/>
      <c r="H14" s="370"/>
      <c r="I14" s="370"/>
      <c r="J14" s="371"/>
      <c r="K14" s="50"/>
      <c r="L14" s="216" t="str">
        <f t="shared" si="0"/>
        <v/>
      </c>
      <c r="M14" s="51" t="str">
        <f t="shared" si="2"/>
        <v/>
      </c>
      <c r="N14" s="54"/>
      <c r="O14" s="51" t="str">
        <f t="shared" si="3"/>
        <v/>
      </c>
      <c r="P14" s="14"/>
    </row>
    <row r="15" spans="1:16" ht="32.1" customHeight="1" x14ac:dyDescent="0.2">
      <c r="A15" s="48"/>
      <c r="B15" s="28" t="str">
        <f t="shared" ca="1" si="1"/>
        <v>X</v>
      </c>
      <c r="C15" s="369"/>
      <c r="D15" s="370"/>
      <c r="E15" s="370"/>
      <c r="F15" s="370"/>
      <c r="G15" s="370"/>
      <c r="H15" s="370"/>
      <c r="I15" s="370"/>
      <c r="J15" s="371"/>
      <c r="K15" s="50"/>
      <c r="L15" s="216" t="str">
        <f t="shared" si="0"/>
        <v/>
      </c>
      <c r="M15" s="51" t="str">
        <f t="shared" si="2"/>
        <v/>
      </c>
      <c r="N15" s="54"/>
      <c r="O15" s="51" t="str">
        <f t="shared" si="3"/>
        <v/>
      </c>
      <c r="P15" s="14"/>
    </row>
    <row r="16" spans="1:16" ht="32.1" customHeight="1" x14ac:dyDescent="0.2">
      <c r="A16" s="48"/>
      <c r="B16" s="28" t="str">
        <f t="shared" ca="1" si="1"/>
        <v>X</v>
      </c>
      <c r="C16" s="369"/>
      <c r="D16" s="370"/>
      <c r="E16" s="370"/>
      <c r="F16" s="370"/>
      <c r="G16" s="370"/>
      <c r="H16" s="370"/>
      <c r="I16" s="370"/>
      <c r="J16" s="371"/>
      <c r="K16" s="50"/>
      <c r="L16" s="216" t="str">
        <f t="shared" si="0"/>
        <v/>
      </c>
      <c r="M16" s="51" t="str">
        <f t="shared" si="2"/>
        <v/>
      </c>
      <c r="N16" s="54"/>
      <c r="O16" s="51" t="str">
        <f t="shared" si="3"/>
        <v/>
      </c>
      <c r="P16" s="14"/>
    </row>
    <row r="17" spans="1:16" ht="32.1" customHeight="1" x14ac:dyDescent="0.2">
      <c r="A17" s="48"/>
      <c r="B17" s="28" t="str">
        <f t="shared" ca="1" si="1"/>
        <v>X</v>
      </c>
      <c r="C17" s="369"/>
      <c r="D17" s="370"/>
      <c r="E17" s="370"/>
      <c r="F17" s="370"/>
      <c r="G17" s="370"/>
      <c r="H17" s="370"/>
      <c r="I17" s="370"/>
      <c r="J17" s="371"/>
      <c r="K17" s="50"/>
      <c r="L17" s="216" t="str">
        <f t="shared" si="0"/>
        <v/>
      </c>
      <c r="M17" s="51" t="str">
        <f t="shared" si="2"/>
        <v/>
      </c>
      <c r="N17" s="54"/>
      <c r="O17" s="51" t="str">
        <f t="shared" si="3"/>
        <v/>
      </c>
      <c r="P17" s="14"/>
    </row>
    <row r="18" spans="1:16" ht="32.1" customHeight="1" x14ac:dyDescent="0.2">
      <c r="A18" s="48"/>
      <c r="B18" s="28" t="str">
        <f t="shared" ca="1" si="1"/>
        <v>X</v>
      </c>
      <c r="C18" s="369"/>
      <c r="D18" s="370"/>
      <c r="E18" s="370"/>
      <c r="F18" s="370"/>
      <c r="G18" s="370"/>
      <c r="H18" s="370"/>
      <c r="I18" s="370"/>
      <c r="J18" s="371"/>
      <c r="K18" s="50"/>
      <c r="L18" s="216" t="str">
        <f t="shared" si="0"/>
        <v/>
      </c>
      <c r="M18" s="51" t="str">
        <f t="shared" si="2"/>
        <v/>
      </c>
      <c r="N18" s="54"/>
      <c r="O18" s="51" t="str">
        <f t="shared" si="3"/>
        <v/>
      </c>
      <c r="P18" s="14"/>
    </row>
    <row r="19" spans="1:16" ht="32.1" customHeight="1" x14ac:dyDescent="0.2">
      <c r="A19" s="48"/>
      <c r="B19" s="28" t="str">
        <f t="shared" ca="1" si="1"/>
        <v>X</v>
      </c>
      <c r="C19" s="369"/>
      <c r="D19" s="370"/>
      <c r="E19" s="370"/>
      <c r="F19" s="370"/>
      <c r="G19" s="370"/>
      <c r="H19" s="370"/>
      <c r="I19" s="370"/>
      <c r="J19" s="371"/>
      <c r="K19" s="50"/>
      <c r="L19" s="216" t="str">
        <f t="shared" si="0"/>
        <v/>
      </c>
      <c r="M19" s="51" t="str">
        <f t="shared" si="2"/>
        <v/>
      </c>
      <c r="N19" s="54"/>
      <c r="O19" s="51" t="str">
        <f t="shared" si="3"/>
        <v/>
      </c>
      <c r="P19" s="14"/>
    </row>
    <row r="20" spans="1:16" ht="32.1" customHeight="1" x14ac:dyDescent="0.2">
      <c r="A20" s="48"/>
      <c r="B20" s="28" t="str">
        <f t="shared" ca="1" si="1"/>
        <v>X</v>
      </c>
      <c r="C20" s="369"/>
      <c r="D20" s="370"/>
      <c r="E20" s="370"/>
      <c r="F20" s="370"/>
      <c r="G20" s="370"/>
      <c r="H20" s="370"/>
      <c r="I20" s="370"/>
      <c r="J20" s="371"/>
      <c r="K20" s="50"/>
      <c r="L20" s="216" t="str">
        <f t="shared" si="0"/>
        <v/>
      </c>
      <c r="M20" s="51" t="str">
        <f t="shared" si="2"/>
        <v/>
      </c>
      <c r="N20" s="54"/>
      <c r="O20" s="51" t="str">
        <f t="shared" si="3"/>
        <v/>
      </c>
      <c r="P20" s="14"/>
    </row>
    <row r="21" spans="1:16" ht="32.1" customHeight="1" x14ac:dyDescent="0.2">
      <c r="A21" s="48"/>
      <c r="B21" s="28" t="str">
        <f t="shared" ca="1" si="1"/>
        <v>X</v>
      </c>
      <c r="C21" s="369"/>
      <c r="D21" s="370"/>
      <c r="E21" s="370"/>
      <c r="F21" s="370"/>
      <c r="G21" s="370"/>
      <c r="H21" s="370"/>
      <c r="I21" s="370"/>
      <c r="J21" s="371"/>
      <c r="K21" s="50"/>
      <c r="L21" s="216" t="str">
        <f t="shared" si="0"/>
        <v/>
      </c>
      <c r="M21" s="51" t="str">
        <f t="shared" si="2"/>
        <v/>
      </c>
      <c r="N21" s="54"/>
      <c r="O21" s="51" t="str">
        <f t="shared" si="3"/>
        <v/>
      </c>
      <c r="P21" s="14"/>
    </row>
    <row r="22" spans="1:16" ht="32.1" customHeight="1" x14ac:dyDescent="0.2">
      <c r="A22" s="48"/>
      <c r="B22" s="28" t="str">
        <f t="shared" ca="1" si="1"/>
        <v>X</v>
      </c>
      <c r="C22" s="369"/>
      <c r="D22" s="370"/>
      <c r="E22" s="370"/>
      <c r="F22" s="370"/>
      <c r="G22" s="370"/>
      <c r="H22" s="370"/>
      <c r="I22" s="370"/>
      <c r="J22" s="371"/>
      <c r="K22" s="50"/>
      <c r="L22" s="216" t="str">
        <f t="shared" si="0"/>
        <v/>
      </c>
      <c r="M22" s="51" t="str">
        <f t="shared" si="2"/>
        <v/>
      </c>
      <c r="N22" s="54"/>
      <c r="O22" s="51" t="str">
        <f t="shared" si="3"/>
        <v/>
      </c>
      <c r="P22" s="14"/>
    </row>
    <row r="23" spans="1:16" ht="32.1" customHeight="1" x14ac:dyDescent="0.2">
      <c r="A23" s="48"/>
      <c r="B23" s="28" t="str">
        <f t="shared" ca="1" si="1"/>
        <v>X</v>
      </c>
      <c r="C23" s="369"/>
      <c r="D23" s="370"/>
      <c r="E23" s="370"/>
      <c r="F23" s="370"/>
      <c r="G23" s="370"/>
      <c r="H23" s="370"/>
      <c r="I23" s="370"/>
      <c r="J23" s="371"/>
      <c r="K23" s="50"/>
      <c r="L23" s="216" t="str">
        <f t="shared" si="0"/>
        <v/>
      </c>
      <c r="M23" s="51" t="str">
        <f t="shared" si="2"/>
        <v/>
      </c>
      <c r="N23" s="54"/>
      <c r="O23" s="51" t="str">
        <f t="shared" si="3"/>
        <v/>
      </c>
      <c r="P23" s="14"/>
    </row>
    <row r="24" spans="1:16" ht="32.1" customHeight="1" x14ac:dyDescent="0.2">
      <c r="A24" s="48"/>
      <c r="B24" s="28" t="str">
        <f t="shared" ca="1" si="1"/>
        <v>X</v>
      </c>
      <c r="C24" s="369"/>
      <c r="D24" s="370"/>
      <c r="E24" s="370"/>
      <c r="F24" s="370"/>
      <c r="G24" s="370"/>
      <c r="H24" s="370"/>
      <c r="I24" s="370"/>
      <c r="J24" s="371"/>
      <c r="K24" s="50"/>
      <c r="L24" s="216" t="str">
        <f t="shared" si="0"/>
        <v/>
      </c>
      <c r="M24" s="51" t="str">
        <f t="shared" si="2"/>
        <v/>
      </c>
      <c r="N24" s="54"/>
      <c r="O24" s="51" t="str">
        <f t="shared" si="3"/>
        <v/>
      </c>
      <c r="P24" s="14"/>
    </row>
    <row r="25" spans="1:16" ht="32.1" customHeight="1" x14ac:dyDescent="0.2">
      <c r="A25" s="48"/>
      <c r="B25" s="28" t="str">
        <f t="shared" ca="1" si="1"/>
        <v>X</v>
      </c>
      <c r="C25" s="369"/>
      <c r="D25" s="370"/>
      <c r="E25" s="370"/>
      <c r="F25" s="370"/>
      <c r="G25" s="370"/>
      <c r="H25" s="370"/>
      <c r="I25" s="370"/>
      <c r="J25" s="371"/>
      <c r="K25" s="50"/>
      <c r="L25" s="216" t="str">
        <f t="shared" si="0"/>
        <v/>
      </c>
      <c r="M25" s="51" t="str">
        <f t="shared" si="2"/>
        <v/>
      </c>
      <c r="N25" s="54"/>
      <c r="O25" s="51" t="str">
        <f t="shared" si="3"/>
        <v/>
      </c>
      <c r="P25" s="14"/>
    </row>
    <row r="26" spans="1:16" ht="32.1" customHeight="1" x14ac:dyDescent="0.2">
      <c r="A26" s="48"/>
      <c r="B26" s="28" t="str">
        <f t="shared" ca="1" si="1"/>
        <v>X</v>
      </c>
      <c r="C26" s="369"/>
      <c r="D26" s="370"/>
      <c r="E26" s="370"/>
      <c r="F26" s="370"/>
      <c r="G26" s="370"/>
      <c r="H26" s="370"/>
      <c r="I26" s="370"/>
      <c r="J26" s="371"/>
      <c r="K26" s="50"/>
      <c r="L26" s="216" t="str">
        <f t="shared" si="0"/>
        <v/>
      </c>
      <c r="M26" s="51" t="str">
        <f t="shared" si="2"/>
        <v/>
      </c>
      <c r="N26" s="54"/>
      <c r="O26" s="51" t="str">
        <f t="shared" si="3"/>
        <v/>
      </c>
      <c r="P26" s="14"/>
    </row>
    <row r="27" spans="1:16" ht="32.1" customHeight="1" x14ac:dyDescent="0.2">
      <c r="A27" s="48"/>
      <c r="B27" s="28" t="str">
        <f t="shared" ca="1" si="1"/>
        <v>X</v>
      </c>
      <c r="C27" s="369"/>
      <c r="D27" s="370"/>
      <c r="E27" s="370"/>
      <c r="F27" s="370"/>
      <c r="G27" s="370"/>
      <c r="H27" s="370"/>
      <c r="I27" s="370"/>
      <c r="J27" s="371"/>
      <c r="K27" s="50"/>
      <c r="L27" s="216" t="str">
        <f t="shared" si="0"/>
        <v/>
      </c>
      <c r="M27" s="51" t="str">
        <f t="shared" si="2"/>
        <v/>
      </c>
      <c r="N27" s="54"/>
      <c r="O27" s="51" t="str">
        <f t="shared" si="3"/>
        <v/>
      </c>
      <c r="P27" s="14"/>
    </row>
    <row r="28" spans="1:16" ht="32.1" customHeight="1" x14ac:dyDescent="0.2">
      <c r="A28" s="48"/>
      <c r="B28" s="28" t="str">
        <f t="shared" ca="1" si="1"/>
        <v>X</v>
      </c>
      <c r="C28" s="369"/>
      <c r="D28" s="370"/>
      <c r="E28" s="370"/>
      <c r="F28" s="370"/>
      <c r="G28" s="370"/>
      <c r="H28" s="370"/>
      <c r="I28" s="370"/>
      <c r="J28" s="371"/>
      <c r="K28" s="50"/>
      <c r="L28" s="216" t="str">
        <f t="shared" si="0"/>
        <v/>
      </c>
      <c r="M28" s="51" t="str">
        <f t="shared" si="2"/>
        <v/>
      </c>
      <c r="N28" s="54"/>
      <c r="O28" s="51" t="str">
        <f t="shared" si="3"/>
        <v/>
      </c>
      <c r="P28" s="14"/>
    </row>
    <row r="29" spans="1:16" ht="32.1" customHeight="1" x14ac:dyDescent="0.2">
      <c r="A29" s="48"/>
      <c r="B29" s="28" t="str">
        <f t="shared" ca="1" si="1"/>
        <v>X</v>
      </c>
      <c r="C29" s="369"/>
      <c r="D29" s="370"/>
      <c r="E29" s="370"/>
      <c r="F29" s="370"/>
      <c r="G29" s="370"/>
      <c r="H29" s="370"/>
      <c r="I29" s="370"/>
      <c r="J29" s="371"/>
      <c r="K29" s="50"/>
      <c r="L29" s="216" t="str">
        <f t="shared" si="0"/>
        <v/>
      </c>
      <c r="M29" s="51" t="str">
        <f t="shared" si="2"/>
        <v/>
      </c>
      <c r="N29" s="54"/>
      <c r="O29" s="52" t="str">
        <f t="shared" si="3"/>
        <v/>
      </c>
      <c r="P29" s="14"/>
    </row>
    <row r="30" spans="1:16" ht="32.1" customHeight="1" x14ac:dyDescent="0.2">
      <c r="A30" s="48"/>
      <c r="B30" s="28" t="str">
        <f t="shared" ca="1" si="1"/>
        <v>X</v>
      </c>
      <c r="C30" s="369"/>
      <c r="D30" s="370"/>
      <c r="E30" s="370"/>
      <c r="F30" s="370"/>
      <c r="G30" s="370"/>
      <c r="H30" s="370"/>
      <c r="I30" s="370"/>
      <c r="J30" s="371"/>
      <c r="K30" s="50"/>
      <c r="L30" s="216" t="str">
        <f t="shared" si="0"/>
        <v/>
      </c>
      <c r="M30" s="51" t="str">
        <f t="shared" si="2"/>
        <v/>
      </c>
      <c r="N30" s="54"/>
      <c r="O30" s="52" t="str">
        <f t="shared" si="3"/>
        <v/>
      </c>
      <c r="P30" s="14"/>
    </row>
    <row r="31" spans="1:16" ht="32.1" customHeight="1" x14ac:dyDescent="0.2">
      <c r="A31" s="48"/>
      <c r="B31" s="28" t="str">
        <f t="shared" ca="1" si="1"/>
        <v>X</v>
      </c>
      <c r="C31" s="369"/>
      <c r="D31" s="370"/>
      <c r="E31" s="370"/>
      <c r="F31" s="370"/>
      <c r="G31" s="370"/>
      <c r="H31" s="370"/>
      <c r="I31" s="370"/>
      <c r="J31" s="371"/>
      <c r="K31" s="50"/>
      <c r="L31" s="216" t="str">
        <f t="shared" si="0"/>
        <v/>
      </c>
      <c r="M31" s="51" t="str">
        <f t="shared" si="2"/>
        <v/>
      </c>
      <c r="N31" s="54"/>
      <c r="O31" s="52" t="str">
        <f t="shared" si="3"/>
        <v/>
      </c>
      <c r="P31" s="14"/>
    </row>
    <row r="32" spans="1:16" ht="32.1" customHeight="1" x14ac:dyDescent="0.2">
      <c r="A32" s="48"/>
      <c r="B32" s="28" t="str">
        <f t="shared" ca="1" si="1"/>
        <v>X</v>
      </c>
      <c r="C32" s="369"/>
      <c r="D32" s="370"/>
      <c r="E32" s="370"/>
      <c r="F32" s="370"/>
      <c r="G32" s="370"/>
      <c r="H32" s="370"/>
      <c r="I32" s="370"/>
      <c r="J32" s="371"/>
      <c r="K32" s="50"/>
      <c r="L32" s="216" t="str">
        <f t="shared" si="0"/>
        <v/>
      </c>
      <c r="M32" s="51" t="str">
        <f t="shared" si="2"/>
        <v/>
      </c>
      <c r="N32" s="54"/>
      <c r="O32" s="52" t="str">
        <f t="shared" si="3"/>
        <v/>
      </c>
      <c r="P32" s="14"/>
    </row>
    <row r="33" spans="1:18" ht="32.1" customHeight="1" x14ac:dyDescent="0.2">
      <c r="A33" s="48"/>
      <c r="B33" s="28" t="str">
        <f t="shared" ca="1" si="1"/>
        <v>X</v>
      </c>
      <c r="C33" s="369"/>
      <c r="D33" s="370"/>
      <c r="E33" s="370"/>
      <c r="F33" s="370"/>
      <c r="G33" s="370"/>
      <c r="H33" s="370"/>
      <c r="I33" s="370"/>
      <c r="J33" s="371"/>
      <c r="K33" s="50"/>
      <c r="L33" s="216" t="str">
        <f t="shared" si="0"/>
        <v/>
      </c>
      <c r="M33" s="51" t="str">
        <f t="shared" si="2"/>
        <v/>
      </c>
      <c r="N33" s="54"/>
      <c r="O33" s="52" t="str">
        <f t="shared" si="3"/>
        <v/>
      </c>
      <c r="P33" s="14"/>
    </row>
    <row r="34" spans="1:18" ht="32.1" customHeight="1" x14ac:dyDescent="0.2">
      <c r="A34" s="48"/>
      <c r="B34" s="28" t="str">
        <f t="shared" ca="1" si="1"/>
        <v>X</v>
      </c>
      <c r="C34" s="369"/>
      <c r="D34" s="370"/>
      <c r="E34" s="370"/>
      <c r="F34" s="370"/>
      <c r="G34" s="370"/>
      <c r="H34" s="370"/>
      <c r="I34" s="370"/>
      <c r="J34" s="371"/>
      <c r="K34" s="50"/>
      <c r="L34" s="216" t="str">
        <f t="shared" si="0"/>
        <v/>
      </c>
      <c r="M34" s="51" t="str">
        <f t="shared" si="2"/>
        <v/>
      </c>
      <c r="N34" s="54"/>
      <c r="O34" s="52" t="str">
        <f t="shared" si="3"/>
        <v/>
      </c>
      <c r="P34" s="14"/>
    </row>
    <row r="35" spans="1:18" ht="32.1" customHeight="1" x14ac:dyDescent="0.2">
      <c r="A35" s="48"/>
      <c r="B35" s="28" t="str">
        <f t="shared" ca="1" si="1"/>
        <v>X</v>
      </c>
      <c r="C35" s="369"/>
      <c r="D35" s="370"/>
      <c r="E35" s="370"/>
      <c r="F35" s="370"/>
      <c r="G35" s="370"/>
      <c r="H35" s="370"/>
      <c r="I35" s="370"/>
      <c r="J35" s="371"/>
      <c r="K35" s="50"/>
      <c r="L35" s="216" t="str">
        <f t="shared" si="0"/>
        <v/>
      </c>
      <c r="M35" s="51" t="str">
        <f t="shared" si="2"/>
        <v/>
      </c>
      <c r="N35" s="54"/>
      <c r="O35" s="52" t="str">
        <f t="shared" si="3"/>
        <v/>
      </c>
      <c r="P35" s="14"/>
    </row>
    <row r="36" spans="1:18" ht="32.1" customHeight="1" x14ac:dyDescent="0.2">
      <c r="A36" s="48"/>
      <c r="B36" s="28" t="str">
        <f t="shared" ca="1" si="1"/>
        <v>X</v>
      </c>
      <c r="C36" s="369"/>
      <c r="D36" s="370"/>
      <c r="E36" s="370"/>
      <c r="F36" s="370"/>
      <c r="G36" s="370"/>
      <c r="H36" s="370"/>
      <c r="I36" s="370"/>
      <c r="J36" s="371"/>
      <c r="K36" s="50"/>
      <c r="L36" s="216" t="str">
        <f t="shared" si="0"/>
        <v/>
      </c>
      <c r="M36" s="51" t="str">
        <f t="shared" si="2"/>
        <v/>
      </c>
      <c r="N36" s="54"/>
      <c r="O36" s="52" t="str">
        <f t="shared" si="3"/>
        <v/>
      </c>
      <c r="P36" s="14"/>
    </row>
    <row r="37" spans="1:18" ht="32.1" customHeight="1" x14ac:dyDescent="0.2">
      <c r="A37" s="48"/>
      <c r="B37" s="28" t="str">
        <f t="shared" ca="1" si="1"/>
        <v>X</v>
      </c>
      <c r="C37" s="369"/>
      <c r="D37" s="370"/>
      <c r="E37" s="370"/>
      <c r="F37" s="370"/>
      <c r="G37" s="370"/>
      <c r="H37" s="370"/>
      <c r="I37" s="370"/>
      <c r="J37" s="371"/>
      <c r="K37" s="50"/>
      <c r="L37" s="216" t="str">
        <f t="shared" si="0"/>
        <v/>
      </c>
      <c r="M37" s="51" t="str">
        <f t="shared" si="2"/>
        <v/>
      </c>
      <c r="N37" s="54"/>
      <c r="O37" s="52" t="str">
        <f t="shared" si="3"/>
        <v/>
      </c>
      <c r="P37" s="14"/>
    </row>
    <row r="38" spans="1:18" ht="32.1" customHeight="1" thickBot="1" x14ac:dyDescent="0.25">
      <c r="A38" s="48"/>
      <c r="B38" s="28" t="str">
        <f t="shared" ca="1" si="1"/>
        <v>X</v>
      </c>
      <c r="C38" s="369"/>
      <c r="D38" s="370"/>
      <c r="E38" s="370"/>
      <c r="F38" s="370"/>
      <c r="G38" s="370"/>
      <c r="H38" s="370"/>
      <c r="I38" s="370"/>
      <c r="J38" s="371"/>
      <c r="K38" s="50"/>
      <c r="L38" s="216" t="str">
        <f t="shared" si="0"/>
        <v/>
      </c>
      <c r="M38" s="51" t="str">
        <f t="shared" si="2"/>
        <v/>
      </c>
      <c r="N38" s="54"/>
      <c r="O38" s="52" t="str">
        <f t="shared" si="3"/>
        <v/>
      </c>
      <c r="P38" s="14"/>
    </row>
    <row r="39" spans="1:18" ht="24" customHeight="1" thickBot="1" x14ac:dyDescent="0.25">
      <c r="A39" s="374" t="s">
        <v>8</v>
      </c>
      <c r="B39" s="330"/>
      <c r="C39" s="330"/>
      <c r="D39" s="330"/>
      <c r="E39" s="330"/>
      <c r="F39" s="330"/>
      <c r="G39" s="330"/>
      <c r="H39" s="330"/>
      <c r="I39" s="330"/>
      <c r="J39" s="375"/>
      <c r="K39" s="97" t="str">
        <f>IF(SUM(K9:K38)=0,"",SUM(K9:K38))</f>
        <v/>
      </c>
      <c r="L39" s="98"/>
      <c r="M39" s="29" t="str">
        <f>IF(SUM(M9:M38)=0,"",SUM(M9:M38))</f>
        <v/>
      </c>
      <c r="N39" s="29" t="str">
        <f>IF(SUM(N9:N38)=0,"",SUM(N9:N38))</f>
        <v/>
      </c>
      <c r="O39" s="29">
        <f>IF(SUM(O9:O38)=0,0,SUM(O9:O38))</f>
        <v>0</v>
      </c>
      <c r="P39" s="15"/>
    </row>
    <row r="40" spans="1:18" ht="16.5" customHeight="1" x14ac:dyDescent="0.2">
      <c r="A40" s="99" t="s">
        <v>156</v>
      </c>
      <c r="B40" s="99"/>
      <c r="C40" s="99"/>
      <c r="D40" s="99"/>
      <c r="E40" s="99"/>
      <c r="F40" s="99"/>
      <c r="G40" s="100"/>
      <c r="H40" s="100"/>
      <c r="I40" s="100"/>
      <c r="J40" s="100"/>
      <c r="K40" s="101"/>
      <c r="L40" s="102"/>
      <c r="M40" s="101" t="s">
        <v>61</v>
      </c>
      <c r="N40" s="175">
        <f>'2-RRCC Travel Voucher'!N27</f>
        <v>0</v>
      </c>
      <c r="O40" s="30" t="s">
        <v>51</v>
      </c>
      <c r="P40" s="8"/>
    </row>
    <row r="41" spans="1:18" ht="8.65" customHeight="1" x14ac:dyDescent="0.2">
      <c r="A41" s="12"/>
      <c r="B41" s="12"/>
      <c r="C41" s="12"/>
      <c r="D41" s="12"/>
      <c r="E41" s="12"/>
      <c r="F41" s="12"/>
      <c r="G41" s="30"/>
      <c r="H41" s="30"/>
      <c r="I41" s="30"/>
      <c r="J41" s="30"/>
      <c r="K41" s="31"/>
      <c r="L41" s="32"/>
      <c r="M41" s="31"/>
      <c r="N41" s="33"/>
      <c r="O41" s="30"/>
      <c r="P41" s="8"/>
    </row>
    <row r="42" spans="1:18" s="9" customFormat="1" ht="15" customHeight="1" x14ac:dyDescent="0.2">
      <c r="I42" s="245"/>
      <c r="J42" s="246"/>
      <c r="K42" s="25"/>
      <c r="L42" s="24"/>
      <c r="M42" s="24"/>
      <c r="N42" s="24"/>
      <c r="O42" s="24"/>
      <c r="P42" s="12"/>
      <c r="Q42" s="11"/>
      <c r="R42" s="11"/>
    </row>
    <row r="43" spans="1:18" x14ac:dyDescent="0.2">
      <c r="O43" s="8"/>
      <c r="P43" s="8"/>
      <c r="Q43" s="8"/>
      <c r="R43" s="8"/>
    </row>
  </sheetData>
  <sheetProtection algorithmName="SHA-512" hashValue="ixxbPGZ67JChh1mQvCFKVercHB/JhzmP1uSBWdbRXXA+v2bnAII74wh8Jv7prbXSu/lbqSGOgIxllFq46Fne3Q==" saltValue="1nuFDAX3hAkrRM4HGq3ocA==" spinCount="100000" sheet="1" selectLockedCells="1"/>
  <mergeCells count="51">
    <mergeCell ref="C8:J8"/>
    <mergeCell ref="L1:O1"/>
    <mergeCell ref="L2:O2"/>
    <mergeCell ref="A3:B3"/>
    <mergeCell ref="C3:D3"/>
    <mergeCell ref="E3:F3"/>
    <mergeCell ref="G3:I3"/>
    <mergeCell ref="J3:K3"/>
    <mergeCell ref="L3:M3"/>
    <mergeCell ref="N3:O3"/>
    <mergeCell ref="A4:B4"/>
    <mergeCell ref="C4:I4"/>
    <mergeCell ref="E1:K1"/>
    <mergeCell ref="A2:D2"/>
    <mergeCell ref="E2:K2"/>
    <mergeCell ref="C30:J30"/>
    <mergeCell ref="C29:J29"/>
    <mergeCell ref="F6:H6"/>
    <mergeCell ref="B7:B8"/>
    <mergeCell ref="C27:J27"/>
    <mergeCell ref="C26:J26"/>
    <mergeCell ref="C9:J9"/>
    <mergeCell ref="C10:J10"/>
    <mergeCell ref="C7:M7"/>
    <mergeCell ref="C20:J20"/>
    <mergeCell ref="C19:J19"/>
    <mergeCell ref="C18:J18"/>
    <mergeCell ref="C17:J17"/>
    <mergeCell ref="C16:J16"/>
    <mergeCell ref="C25:J25"/>
    <mergeCell ref="I42:J42"/>
    <mergeCell ref="K6:M6"/>
    <mergeCell ref="C11:J11"/>
    <mergeCell ref="C12:J12"/>
    <mergeCell ref="C13:J13"/>
    <mergeCell ref="C14:J14"/>
    <mergeCell ref="C38:J38"/>
    <mergeCell ref="C37:J37"/>
    <mergeCell ref="C36:J36"/>
    <mergeCell ref="C35:J35"/>
    <mergeCell ref="C34:J34"/>
    <mergeCell ref="C33:J33"/>
    <mergeCell ref="C32:J32"/>
    <mergeCell ref="C31:J31"/>
    <mergeCell ref="A39:J39"/>
    <mergeCell ref="C15:J15"/>
    <mergeCell ref="C24:J24"/>
    <mergeCell ref="C23:J23"/>
    <mergeCell ref="C22:J22"/>
    <mergeCell ref="C21:J21"/>
    <mergeCell ref="C28:J28"/>
  </mergeCells>
  <pageMargins left="0.4" right="0" top="0.5" bottom="0" header="0.5" footer="0"/>
  <pageSetup scale="6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69"/>
  <sheetViews>
    <sheetView workbookViewId="0">
      <selection activeCell="A3" sqref="A3"/>
    </sheetView>
  </sheetViews>
  <sheetFormatPr defaultColWidth="9.28515625" defaultRowHeight="12.75" x14ac:dyDescent="0.2"/>
  <cols>
    <col min="1" max="1" width="9.28515625" style="135"/>
    <col min="2" max="13" width="9.140625" style="135" customWidth="1"/>
    <col min="14" max="14" width="1.5703125" style="135" customWidth="1"/>
    <col min="15" max="15" width="8.140625" style="135" bestFit="1" customWidth="1"/>
    <col min="16" max="16" width="9.7109375" style="135" bestFit="1" customWidth="1"/>
    <col min="17" max="17" width="8.42578125" style="135" bestFit="1" customWidth="1"/>
    <col min="18" max="16384" width="9.28515625" style="135"/>
  </cols>
  <sheetData>
    <row r="1" spans="1:17" x14ac:dyDescent="0.2">
      <c r="A1" s="136" t="s">
        <v>186</v>
      </c>
    </row>
    <row r="2" spans="1:17" ht="57.75" customHeight="1" x14ac:dyDescent="0.2">
      <c r="A2" s="390" t="s">
        <v>160</v>
      </c>
      <c r="B2" s="390"/>
      <c r="C2" s="390"/>
      <c r="D2" s="390"/>
      <c r="E2" s="390"/>
      <c r="F2" s="390"/>
      <c r="G2" s="390"/>
      <c r="H2" s="390"/>
      <c r="I2" s="390"/>
      <c r="J2" s="390"/>
      <c r="K2" s="390"/>
      <c r="L2" s="390"/>
      <c r="M2" s="390"/>
    </row>
    <row r="3" spans="1:17" x14ac:dyDescent="0.2">
      <c r="A3" s="188"/>
      <c r="B3" s="137"/>
    </row>
    <row r="4" spans="1:17" x14ac:dyDescent="0.2">
      <c r="A4" s="145" t="s">
        <v>164</v>
      </c>
      <c r="B4" s="183"/>
      <c r="C4" s="183" t="s">
        <v>161</v>
      </c>
    </row>
    <row r="5" spans="1:17" x14ac:dyDescent="0.2">
      <c r="A5" s="145" t="s">
        <v>116</v>
      </c>
      <c r="B5" s="183"/>
      <c r="C5" s="137" t="s">
        <v>117</v>
      </c>
    </row>
    <row r="6" spans="1:17" x14ac:dyDescent="0.2">
      <c r="A6" s="182" t="s">
        <v>162</v>
      </c>
      <c r="B6" s="137"/>
      <c r="C6" s="137" t="s">
        <v>163</v>
      </c>
    </row>
    <row r="7" spans="1:17" x14ac:dyDescent="0.2">
      <c r="A7" s="209"/>
      <c r="B7" s="146"/>
      <c r="C7" s="210"/>
      <c r="D7" s="210"/>
      <c r="E7" s="210"/>
      <c r="F7" s="210"/>
      <c r="G7" s="210"/>
      <c r="H7" s="210"/>
      <c r="I7" s="210"/>
      <c r="J7" s="210"/>
      <c r="K7" s="210"/>
      <c r="L7" s="210"/>
      <c r="M7" s="210"/>
    </row>
    <row r="8" spans="1:17" x14ac:dyDescent="0.2">
      <c r="A8" s="389" t="s">
        <v>216</v>
      </c>
      <c r="B8" s="389"/>
      <c r="C8" s="389"/>
      <c r="D8" s="389"/>
      <c r="E8" s="389"/>
      <c r="F8" s="389"/>
      <c r="G8" s="389"/>
      <c r="H8" s="389"/>
      <c r="I8" s="389"/>
      <c r="J8" s="389"/>
      <c r="K8" s="389"/>
      <c r="L8" s="389"/>
      <c r="M8" s="389"/>
      <c r="O8" s="138"/>
      <c r="P8" s="138"/>
      <c r="Q8" s="138"/>
    </row>
    <row r="9" spans="1:17" ht="60.6" customHeight="1" x14ac:dyDescent="0.2">
      <c r="A9" s="395" t="s">
        <v>215</v>
      </c>
      <c r="B9" s="395"/>
      <c r="C9" s="395"/>
      <c r="D9" s="395"/>
      <c r="E9" s="395"/>
      <c r="F9" s="395"/>
      <c r="G9" s="395"/>
      <c r="H9" s="395"/>
      <c r="I9" s="395"/>
      <c r="J9" s="395"/>
      <c r="K9" s="395"/>
      <c r="L9" s="395"/>
      <c r="M9" s="395"/>
      <c r="O9" s="391" t="s">
        <v>69</v>
      </c>
      <c r="P9" s="391"/>
      <c r="Q9" s="391"/>
    </row>
    <row r="10" spans="1:17" ht="18" customHeight="1" x14ac:dyDescent="0.2">
      <c r="A10" s="139" t="s">
        <v>171</v>
      </c>
      <c r="B10" s="139"/>
      <c r="C10" s="139"/>
      <c r="D10" s="139"/>
      <c r="E10" s="139"/>
      <c r="F10" s="139"/>
      <c r="G10" s="139"/>
      <c r="H10" s="139"/>
      <c r="I10" s="139"/>
      <c r="J10" s="139"/>
      <c r="K10" s="139"/>
      <c r="L10" s="139"/>
      <c r="M10" s="140"/>
      <c r="O10" s="141" t="s">
        <v>21</v>
      </c>
      <c r="P10" s="141" t="s">
        <v>22</v>
      </c>
      <c r="Q10" s="141" t="s">
        <v>72</v>
      </c>
    </row>
    <row r="11" spans="1:17" x14ac:dyDescent="0.2">
      <c r="A11" s="211"/>
      <c r="B11" s="393" t="s">
        <v>70</v>
      </c>
      <c r="C11" s="394"/>
      <c r="D11" s="142" t="s">
        <v>185</v>
      </c>
      <c r="E11" s="142"/>
      <c r="F11" s="142"/>
      <c r="G11" s="142"/>
      <c r="H11" s="142"/>
      <c r="I11" s="142"/>
      <c r="J11" s="142"/>
      <c r="K11" s="142"/>
      <c r="L11" s="142"/>
      <c r="M11" s="195"/>
      <c r="N11" s="135" t="s">
        <v>95</v>
      </c>
      <c r="O11" s="143">
        <v>42736</v>
      </c>
      <c r="P11" s="143">
        <v>43100</v>
      </c>
      <c r="Q11" s="144" t="s">
        <v>206</v>
      </c>
    </row>
    <row r="12" spans="1:17" ht="25.5" customHeight="1" x14ac:dyDescent="0.2">
      <c r="A12" s="212" t="s">
        <v>28</v>
      </c>
      <c r="B12" s="203">
        <v>55</v>
      </c>
      <c r="C12" s="208">
        <v>0.75</v>
      </c>
      <c r="D12" s="203">
        <v>56</v>
      </c>
      <c r="E12" s="208">
        <v>0.75</v>
      </c>
      <c r="F12" s="203">
        <v>61</v>
      </c>
      <c r="G12" s="208">
        <v>0.75</v>
      </c>
      <c r="H12" s="203">
        <v>66</v>
      </c>
      <c r="I12" s="208">
        <v>0.75</v>
      </c>
      <c r="J12" s="203">
        <v>71</v>
      </c>
      <c r="K12" s="208">
        <v>0.75</v>
      </c>
      <c r="L12" s="203">
        <v>76</v>
      </c>
      <c r="M12" s="208">
        <v>0.75</v>
      </c>
      <c r="O12" s="143">
        <v>43101</v>
      </c>
      <c r="P12" s="143">
        <v>43465</v>
      </c>
      <c r="Q12" s="144">
        <v>0.49</v>
      </c>
    </row>
    <row r="13" spans="1:17" ht="18" customHeight="1" x14ac:dyDescent="0.2">
      <c r="A13" s="196" t="s">
        <v>29</v>
      </c>
      <c r="B13" s="201">
        <v>13</v>
      </c>
      <c r="C13" s="204">
        <f>SUM(B13*C12)</f>
        <v>9.75</v>
      </c>
      <c r="D13" s="201">
        <v>13</v>
      </c>
      <c r="E13" s="204">
        <f>SUM(D13*E12)</f>
        <v>9.75</v>
      </c>
      <c r="F13" s="201">
        <v>14</v>
      </c>
      <c r="G13" s="204">
        <f>SUM(F13*G12)</f>
        <v>10.5</v>
      </c>
      <c r="H13" s="201">
        <v>16</v>
      </c>
      <c r="I13" s="204">
        <f>SUM(H13*I12)</f>
        <v>12</v>
      </c>
      <c r="J13" s="201">
        <v>17</v>
      </c>
      <c r="K13" s="204">
        <f>SUM(J13*K12)</f>
        <v>12.75</v>
      </c>
      <c r="L13" s="205">
        <v>18</v>
      </c>
      <c r="M13" s="204">
        <f>SUM(L13*M12)</f>
        <v>13.5</v>
      </c>
      <c r="O13" s="143">
        <v>43466</v>
      </c>
      <c r="P13" s="143">
        <v>43830</v>
      </c>
      <c r="Q13" s="144">
        <v>0.52</v>
      </c>
    </row>
    <row r="14" spans="1:17" ht="27.75" customHeight="1" x14ac:dyDescent="0.2">
      <c r="A14" s="196" t="s">
        <v>30</v>
      </c>
      <c r="B14" s="202">
        <v>14</v>
      </c>
      <c r="C14" s="206">
        <f>SUM(B14*C12)</f>
        <v>10.5</v>
      </c>
      <c r="D14" s="202">
        <v>15</v>
      </c>
      <c r="E14" s="206">
        <f>SUM(D14*E12)</f>
        <v>11.25</v>
      </c>
      <c r="F14" s="202">
        <v>16</v>
      </c>
      <c r="G14" s="206">
        <f>SUM(F14*G12)</f>
        <v>12</v>
      </c>
      <c r="H14" s="202">
        <v>17</v>
      </c>
      <c r="I14" s="206">
        <f>SUM(H14*I12)</f>
        <v>12.75</v>
      </c>
      <c r="J14" s="202">
        <v>18</v>
      </c>
      <c r="K14" s="206">
        <f>SUM(J14*K12)</f>
        <v>13.5</v>
      </c>
      <c r="L14" s="205">
        <v>19</v>
      </c>
      <c r="M14" s="206">
        <f>SUM(L14*M12)</f>
        <v>14.25</v>
      </c>
      <c r="O14" s="143">
        <v>43831</v>
      </c>
      <c r="P14" s="143">
        <v>44012</v>
      </c>
      <c r="Q14" s="144">
        <v>0.52</v>
      </c>
    </row>
    <row r="15" spans="1:17" ht="27" customHeight="1" x14ac:dyDescent="0.2">
      <c r="A15" s="196" t="s">
        <v>31</v>
      </c>
      <c r="B15" s="201">
        <v>23</v>
      </c>
      <c r="C15" s="204">
        <f>SUM(B15*C12)</f>
        <v>17.25</v>
      </c>
      <c r="D15" s="201">
        <v>23</v>
      </c>
      <c r="E15" s="204">
        <f>SUM(D15*E12)</f>
        <v>17.25</v>
      </c>
      <c r="F15" s="201">
        <v>26</v>
      </c>
      <c r="G15" s="204">
        <f>SUM(F15*G12)</f>
        <v>19.5</v>
      </c>
      <c r="H15" s="201">
        <v>28</v>
      </c>
      <c r="I15" s="204">
        <f>SUM(H15*I12)</f>
        <v>21</v>
      </c>
      <c r="J15" s="201">
        <v>31</v>
      </c>
      <c r="K15" s="204">
        <f>SUM(J15*K12)</f>
        <v>23.25</v>
      </c>
      <c r="L15" s="207">
        <v>34</v>
      </c>
      <c r="M15" s="204">
        <f>SUM(L15*M12)</f>
        <v>25.5</v>
      </c>
      <c r="O15" s="143">
        <v>44013</v>
      </c>
      <c r="P15" s="143">
        <v>44196</v>
      </c>
      <c r="Q15" s="144">
        <v>0.52</v>
      </c>
    </row>
    <row r="16" spans="1:17" ht="25.5" customHeight="1" x14ac:dyDescent="0.2">
      <c r="A16" s="196" t="s">
        <v>32</v>
      </c>
      <c r="B16" s="201">
        <v>5</v>
      </c>
      <c r="C16" s="204">
        <f>SUM(B16*C12)</f>
        <v>3.75</v>
      </c>
      <c r="D16" s="201">
        <v>5</v>
      </c>
      <c r="E16" s="204">
        <f>SUM(D16*E12)</f>
        <v>3.75</v>
      </c>
      <c r="F16" s="201">
        <v>5</v>
      </c>
      <c r="G16" s="204">
        <f>SUM(F16*G12)</f>
        <v>3.75</v>
      </c>
      <c r="H16" s="201">
        <v>5</v>
      </c>
      <c r="I16" s="204">
        <f>SUM(H16*I12)</f>
        <v>3.75</v>
      </c>
      <c r="J16" s="201">
        <v>5</v>
      </c>
      <c r="K16" s="204">
        <f>SUM(J16*K12)</f>
        <v>3.75</v>
      </c>
      <c r="L16" s="207">
        <v>5</v>
      </c>
      <c r="M16" s="204">
        <f>SUM(L16*M12)</f>
        <v>3.75</v>
      </c>
      <c r="O16" s="143">
        <v>44197</v>
      </c>
      <c r="P16" s="143">
        <v>44377</v>
      </c>
      <c r="Q16" s="144">
        <v>0.5</v>
      </c>
    </row>
    <row r="17" spans="1:17" ht="15.75" customHeight="1" x14ac:dyDescent="0.2">
      <c r="A17" s="213" t="s">
        <v>33</v>
      </c>
      <c r="B17" s="203">
        <f t="shared" ref="B17:L17" si="0">SUM(B13:B16)</f>
        <v>55</v>
      </c>
      <c r="C17" s="204">
        <f t="shared" si="0"/>
        <v>41.25</v>
      </c>
      <c r="D17" s="203">
        <f>SUM(D13:D16)</f>
        <v>56</v>
      </c>
      <c r="E17" s="204">
        <f t="shared" si="0"/>
        <v>42</v>
      </c>
      <c r="F17" s="203">
        <f t="shared" si="0"/>
        <v>61</v>
      </c>
      <c r="G17" s="204">
        <f t="shared" si="0"/>
        <v>45.75</v>
      </c>
      <c r="H17" s="203">
        <f t="shared" si="0"/>
        <v>66</v>
      </c>
      <c r="I17" s="204">
        <f t="shared" si="0"/>
        <v>49.5</v>
      </c>
      <c r="J17" s="203">
        <f t="shared" si="0"/>
        <v>71</v>
      </c>
      <c r="K17" s="204">
        <f t="shared" si="0"/>
        <v>53.25</v>
      </c>
      <c r="L17" s="203">
        <f t="shared" si="0"/>
        <v>76</v>
      </c>
      <c r="M17" s="204">
        <f>SUM(M13:M16)</f>
        <v>57</v>
      </c>
      <c r="O17" s="143">
        <v>44378</v>
      </c>
      <c r="P17" s="143">
        <v>44561</v>
      </c>
      <c r="Q17" s="144" t="s">
        <v>217</v>
      </c>
    </row>
    <row r="18" spans="1:17" x14ac:dyDescent="0.2">
      <c r="O18" s="143"/>
      <c r="P18" s="143"/>
      <c r="Q18" s="144"/>
    </row>
    <row r="19" spans="1:17" x14ac:dyDescent="0.2">
      <c r="A19" s="145" t="s">
        <v>44</v>
      </c>
      <c r="B19" s="135" t="s">
        <v>45</v>
      </c>
    </row>
    <row r="21" spans="1:17" x14ac:dyDescent="0.2">
      <c r="A21" s="137" t="s">
        <v>71</v>
      </c>
    </row>
    <row r="22" spans="1:17" x14ac:dyDescent="0.2">
      <c r="A22" s="146" t="s">
        <v>73</v>
      </c>
    </row>
    <row r="23" spans="1:17" x14ac:dyDescent="0.2">
      <c r="A23" s="137"/>
      <c r="B23" s="396" t="s">
        <v>50</v>
      </c>
      <c r="C23" s="396"/>
      <c r="D23" s="396"/>
      <c r="E23" s="396"/>
      <c r="F23" s="148"/>
      <c r="P23" s="137"/>
    </row>
    <row r="24" spans="1:17" x14ac:dyDescent="0.2">
      <c r="P24" s="137"/>
    </row>
    <row r="25" spans="1:17" x14ac:dyDescent="0.2">
      <c r="A25" s="136" t="s">
        <v>187</v>
      </c>
    </row>
    <row r="26" spans="1:17" x14ac:dyDescent="0.2">
      <c r="B26" s="137" t="s">
        <v>165</v>
      </c>
    </row>
    <row r="27" spans="1:17" x14ac:dyDescent="0.2">
      <c r="B27" s="137" t="s">
        <v>46</v>
      </c>
      <c r="F27" s="147" t="s">
        <v>47</v>
      </c>
      <c r="H27" s="147" t="s">
        <v>48</v>
      </c>
      <c r="J27" s="147" t="s">
        <v>49</v>
      </c>
      <c r="K27" s="138"/>
    </row>
    <row r="29" spans="1:17" x14ac:dyDescent="0.2">
      <c r="A29" s="136" t="s">
        <v>188</v>
      </c>
    </row>
    <row r="30" spans="1:17" ht="12.75" customHeight="1" x14ac:dyDescent="0.2">
      <c r="B30" s="223" t="s">
        <v>166</v>
      </c>
      <c r="C30" s="223"/>
      <c r="D30" s="223"/>
      <c r="E30" s="223"/>
      <c r="F30" s="223"/>
      <c r="G30" s="223"/>
      <c r="H30" s="223"/>
      <c r="I30" s="223"/>
      <c r="J30" s="223"/>
      <c r="K30" s="223"/>
      <c r="L30" s="223"/>
      <c r="M30" s="223"/>
      <c r="N30" s="193"/>
    </row>
    <row r="31" spans="1:17" x14ac:dyDescent="0.2">
      <c r="B31" s="223"/>
      <c r="C31" s="223"/>
      <c r="D31" s="223"/>
      <c r="E31" s="223"/>
      <c r="F31" s="223"/>
      <c r="G31" s="223"/>
      <c r="H31" s="223"/>
      <c r="I31" s="223"/>
      <c r="J31" s="223"/>
      <c r="K31" s="223"/>
      <c r="L31" s="223"/>
      <c r="M31" s="223"/>
      <c r="N31" s="193"/>
    </row>
    <row r="32" spans="1:17" x14ac:dyDescent="0.2">
      <c r="B32" s="223"/>
      <c r="C32" s="223"/>
      <c r="D32" s="223"/>
      <c r="E32" s="223"/>
      <c r="F32" s="223"/>
      <c r="G32" s="223"/>
      <c r="H32" s="223"/>
      <c r="I32" s="223"/>
      <c r="J32" s="223"/>
      <c r="K32" s="223"/>
      <c r="L32" s="223"/>
      <c r="M32" s="223"/>
      <c r="N32" s="193"/>
    </row>
    <row r="33" spans="2:14" x14ac:dyDescent="0.2">
      <c r="B33" s="223"/>
      <c r="C33" s="223"/>
      <c r="D33" s="223"/>
      <c r="E33" s="223"/>
      <c r="F33" s="223"/>
      <c r="G33" s="223"/>
      <c r="H33" s="223"/>
      <c r="I33" s="223"/>
      <c r="J33" s="223"/>
      <c r="K33" s="223"/>
      <c r="L33" s="223"/>
      <c r="M33" s="223"/>
      <c r="N33" s="193"/>
    </row>
    <row r="34" spans="2:14" x14ac:dyDescent="0.2">
      <c r="B34" s="223"/>
      <c r="C34" s="223"/>
      <c r="D34" s="223"/>
      <c r="E34" s="223"/>
      <c r="F34" s="223"/>
      <c r="G34" s="223"/>
      <c r="H34" s="223"/>
      <c r="I34" s="223"/>
      <c r="J34" s="223"/>
      <c r="K34" s="223"/>
      <c r="L34" s="223"/>
      <c r="M34" s="223"/>
      <c r="N34" s="193"/>
    </row>
    <row r="35" spans="2:14" x14ac:dyDescent="0.2">
      <c r="B35" s="223"/>
      <c r="C35" s="223"/>
      <c r="D35" s="223"/>
      <c r="E35" s="223"/>
      <c r="F35" s="223"/>
      <c r="G35" s="223"/>
      <c r="H35" s="223"/>
      <c r="I35" s="223"/>
      <c r="J35" s="223"/>
      <c r="K35" s="223"/>
      <c r="L35" s="223"/>
      <c r="M35" s="223"/>
      <c r="N35" s="193"/>
    </row>
    <row r="36" spans="2:14" x14ac:dyDescent="0.2">
      <c r="B36" s="223"/>
      <c r="C36" s="223"/>
      <c r="D36" s="223"/>
      <c r="E36" s="223"/>
      <c r="F36" s="223"/>
      <c r="G36" s="223"/>
      <c r="H36" s="223"/>
      <c r="I36" s="223"/>
      <c r="J36" s="223"/>
      <c r="K36" s="223"/>
      <c r="L36" s="223"/>
      <c r="M36" s="223"/>
      <c r="N36" s="193"/>
    </row>
    <row r="38" spans="2:14" s="149" customFormat="1" ht="11.25" x14ac:dyDescent="0.2">
      <c r="B38" s="149" t="s">
        <v>55</v>
      </c>
    </row>
    <row r="39" spans="2:14" s="149" customFormat="1" ht="11.25" x14ac:dyDescent="0.2">
      <c r="B39" s="149" t="s">
        <v>52</v>
      </c>
    </row>
    <row r="40" spans="2:14" s="149" customFormat="1" ht="11.25" x14ac:dyDescent="0.2">
      <c r="B40" s="149" t="s">
        <v>53</v>
      </c>
      <c r="D40" s="149" t="s">
        <v>54</v>
      </c>
      <c r="H40" s="149">
        <v>60</v>
      </c>
      <c r="I40" s="167">
        <v>0.52</v>
      </c>
      <c r="J40" s="150">
        <f>H40*I40</f>
        <v>31.200000000000003</v>
      </c>
    </row>
    <row r="41" spans="2:14" s="149" customFormat="1" ht="11.25" x14ac:dyDescent="0.2">
      <c r="B41" s="149" t="s">
        <v>167</v>
      </c>
      <c r="H41" s="149">
        <v>10</v>
      </c>
      <c r="I41" s="167">
        <v>0.52</v>
      </c>
      <c r="J41" s="151">
        <f>H41*-I41</f>
        <v>-5.2</v>
      </c>
    </row>
    <row r="42" spans="2:14" s="149" customFormat="1" ht="11.25" x14ac:dyDescent="0.2">
      <c r="I42" s="167"/>
      <c r="J42" s="150">
        <f>SUM(J40:J41)</f>
        <v>26.000000000000004</v>
      </c>
    </row>
    <row r="43" spans="2:14" s="149" customFormat="1" ht="11.25" x14ac:dyDescent="0.2">
      <c r="B43" s="149" t="s">
        <v>56</v>
      </c>
      <c r="I43" s="167"/>
    </row>
    <row r="44" spans="2:14" s="149" customFormat="1" ht="11.25" x14ac:dyDescent="0.2">
      <c r="B44" s="149" t="s">
        <v>52</v>
      </c>
      <c r="I44" s="167"/>
    </row>
    <row r="45" spans="2:14" s="149" customFormat="1" ht="11.25" x14ac:dyDescent="0.2">
      <c r="B45" s="149" t="s">
        <v>53</v>
      </c>
      <c r="D45" s="149" t="s">
        <v>57</v>
      </c>
      <c r="H45" s="149">
        <v>55</v>
      </c>
      <c r="I45" s="167">
        <v>0.52</v>
      </c>
      <c r="J45" s="150">
        <f>H45*I45</f>
        <v>28.6</v>
      </c>
    </row>
    <row r="46" spans="2:14" s="149" customFormat="1" ht="11.25" x14ac:dyDescent="0.2">
      <c r="B46" s="149" t="s">
        <v>168</v>
      </c>
      <c r="H46" s="149">
        <v>20</v>
      </c>
      <c r="I46" s="167">
        <v>0.52</v>
      </c>
      <c r="J46" s="151">
        <f>H46*-I46</f>
        <v>-10.4</v>
      </c>
    </row>
    <row r="47" spans="2:14" s="149" customFormat="1" ht="11.25" x14ac:dyDescent="0.2">
      <c r="I47" s="167"/>
      <c r="J47" s="150">
        <f>SUM(J45:J46)</f>
        <v>18.200000000000003</v>
      </c>
    </row>
    <row r="48" spans="2:14" s="149" customFormat="1" ht="11.25" x14ac:dyDescent="0.2">
      <c r="B48" s="149" t="s">
        <v>58</v>
      </c>
      <c r="I48" s="167"/>
    </row>
    <row r="49" spans="1:13" s="149" customFormat="1" ht="11.25" x14ac:dyDescent="0.2">
      <c r="B49" s="149" t="s">
        <v>52</v>
      </c>
      <c r="I49" s="167"/>
    </row>
    <row r="50" spans="1:13" s="149" customFormat="1" ht="11.25" x14ac:dyDescent="0.2">
      <c r="B50" s="149" t="s">
        <v>53</v>
      </c>
      <c r="D50" s="149" t="s">
        <v>59</v>
      </c>
      <c r="H50" s="149">
        <v>18</v>
      </c>
      <c r="I50" s="167">
        <v>0.52</v>
      </c>
      <c r="J50" s="150">
        <f>H50*I50</f>
        <v>9.36</v>
      </c>
    </row>
    <row r="51" spans="1:13" s="149" customFormat="1" ht="11.25" x14ac:dyDescent="0.2">
      <c r="B51" s="149" t="s">
        <v>169</v>
      </c>
      <c r="H51" s="149">
        <v>18</v>
      </c>
      <c r="I51" s="167">
        <v>0.52</v>
      </c>
      <c r="J51" s="151">
        <f>H51*-I51</f>
        <v>-9.36</v>
      </c>
    </row>
    <row r="53" spans="1:13" x14ac:dyDescent="0.2">
      <c r="A53" s="136" t="s">
        <v>189</v>
      </c>
    </row>
    <row r="54" spans="1:13" ht="25.5" customHeight="1" x14ac:dyDescent="0.2">
      <c r="B54" s="392" t="s">
        <v>170</v>
      </c>
      <c r="C54" s="392"/>
      <c r="D54" s="392"/>
      <c r="E54" s="392"/>
      <c r="F54" s="392"/>
      <c r="G54" s="392"/>
      <c r="H54" s="392"/>
      <c r="I54" s="392"/>
      <c r="J54" s="392"/>
      <c r="K54" s="392"/>
      <c r="L54" s="392"/>
      <c r="M54" s="152"/>
    </row>
    <row r="55" spans="1:13" ht="8.25" customHeight="1" x14ac:dyDescent="0.2">
      <c r="B55" s="136"/>
      <c r="K55" s="137"/>
    </row>
    <row r="56" spans="1:13" ht="21.75" customHeight="1" x14ac:dyDescent="0.2">
      <c r="B56" s="199" t="s">
        <v>174</v>
      </c>
      <c r="C56" s="152"/>
      <c r="D56" s="152"/>
      <c r="E56" s="152"/>
      <c r="F56" s="152"/>
      <c r="G56" s="152"/>
      <c r="H56" s="200"/>
      <c r="I56" s="200" t="s">
        <v>176</v>
      </c>
      <c r="J56" s="198"/>
      <c r="K56" s="197" t="s">
        <v>172</v>
      </c>
      <c r="L56" s="197" t="s">
        <v>173</v>
      </c>
    </row>
    <row r="57" spans="1:13" x14ac:dyDescent="0.2">
      <c r="B57" s="218" t="s">
        <v>205</v>
      </c>
      <c r="C57" s="219"/>
      <c r="D57" s="219"/>
      <c r="E57" s="219"/>
      <c r="F57" s="219"/>
      <c r="G57" s="219"/>
      <c r="H57" s="219"/>
      <c r="I57" s="219"/>
      <c r="J57" s="220"/>
      <c r="K57" s="220">
        <v>8</v>
      </c>
      <c r="L57" s="220">
        <v>8</v>
      </c>
      <c r="M57" s="217"/>
    </row>
    <row r="58" spans="1:13" x14ac:dyDescent="0.2">
      <c r="A58" s="152"/>
      <c r="B58" s="137" t="s">
        <v>178</v>
      </c>
      <c r="J58" s="194"/>
      <c r="K58" s="194">
        <v>16</v>
      </c>
      <c r="L58" s="194">
        <v>21</v>
      </c>
    </row>
    <row r="59" spans="1:13" x14ac:dyDescent="0.2">
      <c r="B59" s="137" t="s">
        <v>179</v>
      </c>
      <c r="J59" s="194"/>
      <c r="K59" s="194">
        <v>9</v>
      </c>
      <c r="L59" s="194">
        <v>14</v>
      </c>
    </row>
    <row r="60" spans="1:13" x14ac:dyDescent="0.2">
      <c r="B60" s="137" t="s">
        <v>181</v>
      </c>
      <c r="J60" s="194"/>
      <c r="K60" s="194">
        <v>19</v>
      </c>
      <c r="L60" s="194">
        <v>17</v>
      </c>
    </row>
    <row r="61" spans="1:13" x14ac:dyDescent="0.2">
      <c r="B61" s="137" t="s">
        <v>180</v>
      </c>
      <c r="J61" s="194"/>
      <c r="K61" s="194">
        <v>9</v>
      </c>
      <c r="L61" s="194">
        <v>12</v>
      </c>
    </row>
    <row r="62" spans="1:13" x14ac:dyDescent="0.2">
      <c r="B62" s="137" t="s">
        <v>182</v>
      </c>
      <c r="J62" s="194"/>
      <c r="K62" s="194">
        <v>18</v>
      </c>
      <c r="L62" s="194">
        <v>12</v>
      </c>
    </row>
    <row r="63" spans="1:13" x14ac:dyDescent="0.2">
      <c r="B63" s="137" t="s">
        <v>177</v>
      </c>
      <c r="J63" s="194"/>
      <c r="K63" s="194">
        <v>92</v>
      </c>
      <c r="L63" s="194">
        <v>85</v>
      </c>
    </row>
    <row r="64" spans="1:13" x14ac:dyDescent="0.2">
      <c r="B64" s="137" t="s">
        <v>183</v>
      </c>
      <c r="J64" s="194"/>
      <c r="K64" s="194">
        <v>121</v>
      </c>
      <c r="L64" s="194">
        <v>125</v>
      </c>
    </row>
    <row r="65" spans="2:12" x14ac:dyDescent="0.2">
      <c r="B65" s="137" t="s">
        <v>175</v>
      </c>
      <c r="J65" s="194"/>
      <c r="K65" s="194">
        <v>84</v>
      </c>
      <c r="L65" s="194">
        <v>88</v>
      </c>
    </row>
    <row r="66" spans="2:12" x14ac:dyDescent="0.2">
      <c r="B66" s="137" t="s">
        <v>184</v>
      </c>
      <c r="J66" s="194"/>
      <c r="K66" s="194">
        <v>204</v>
      </c>
      <c r="L66" s="194">
        <v>208</v>
      </c>
    </row>
    <row r="67" spans="2:12" x14ac:dyDescent="0.2">
      <c r="B67" s="137" t="s">
        <v>118</v>
      </c>
      <c r="J67" s="194"/>
      <c r="K67" s="194">
        <v>34</v>
      </c>
      <c r="L67" s="194">
        <v>29</v>
      </c>
    </row>
    <row r="68" spans="2:12" x14ac:dyDescent="0.2">
      <c r="B68" s="137" t="s">
        <v>119</v>
      </c>
      <c r="J68" s="194"/>
      <c r="K68" s="194">
        <v>10</v>
      </c>
      <c r="L68" s="194">
        <v>10</v>
      </c>
    </row>
    <row r="69" spans="2:12" x14ac:dyDescent="0.2">
      <c r="B69" s="135" t="s">
        <v>120</v>
      </c>
      <c r="J69" s="194"/>
      <c r="K69" s="194">
        <v>7</v>
      </c>
      <c r="L69" s="194">
        <v>8</v>
      </c>
    </row>
  </sheetData>
  <sheetProtection algorithmName="SHA-512" hashValue="rHWUCc/STxAho/asYG9dreScG9JIQuysX14xdtq0+7iszcbIMedAmAzXnyvexezaFHq1TFU30/gj+p8RNsmThA==" saltValue="c3vEsOjuphjRm3GSPPYJnQ==" spinCount="100000" sheet="1" selectLockedCells="1"/>
  <mergeCells count="8">
    <mergeCell ref="B30:M36"/>
    <mergeCell ref="A8:M8"/>
    <mergeCell ref="A2:M2"/>
    <mergeCell ref="O9:Q9"/>
    <mergeCell ref="B54:L54"/>
    <mergeCell ref="B11:C11"/>
    <mergeCell ref="A9:M9"/>
    <mergeCell ref="B23:E23"/>
  </mergeCells>
  <hyperlinks>
    <hyperlink ref="A19" location="Form" display="Click " xr:uid="{00000000-0004-0000-0300-000000000000}"/>
    <hyperlink ref="F27" r:id="rId1" xr:uid="{00000000-0004-0000-0300-000001000000}"/>
    <hyperlink ref="H27" r:id="rId2" xr:uid="{00000000-0004-0000-0300-000002000000}"/>
    <hyperlink ref="J27:K27" display="Rand McNally" xr:uid="{00000000-0004-0000-0300-000003000000}"/>
    <hyperlink ref="A4" r:id="rId3" xr:uid="{00000000-0004-0000-0300-000004000000}"/>
    <hyperlink ref="B23" r:id="rId4" xr:uid="{00000000-0004-0000-0300-000005000000}"/>
    <hyperlink ref="J27" r:id="rId5" xr:uid="{00000000-0004-0000-0300-000006000000}"/>
    <hyperlink ref="A5" r:id="rId6" xr:uid="{00000000-0004-0000-0300-000007000000}"/>
    <hyperlink ref="A6" r:id="rId7" xr:uid="{00000000-0004-0000-0300-000008000000}"/>
  </hyperlinks>
  <pageMargins left="0.7" right="0.7" top="0.75" bottom="0.75" header="0.3" footer="0.3"/>
  <pageSetup scale="62" orientation="portrait"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1-Directions and Policies</vt:lpstr>
      <vt:lpstr>2-RRCC Travel Voucher</vt:lpstr>
      <vt:lpstr>3-Extra Page-Mileage Only</vt:lpstr>
      <vt:lpstr>4-Per Diem and Mileage Rates</vt:lpstr>
      <vt:lpstr>'3-Extra Page-Mileage Only'!Form</vt:lpstr>
      <vt:lpstr>Form</vt:lpstr>
      <vt:lpstr>Mileage_Rate</vt:lpstr>
      <vt:lpstr>'2-RRCC Travel Voucher'!Print_Area</vt:lpstr>
      <vt:lpstr>'3-Extra Page-Mileage Only'!Print_Area</vt:lpstr>
      <vt:lpstr>'1-Directions and Policies'!Print_Titles</vt:lpstr>
      <vt:lpstr>Rate_Table</vt:lpstr>
    </vt:vector>
  </TitlesOfParts>
  <Company>Red Rocks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Kathy.Kaoudis@rrcc.edu;Judy.Luhman@rrcc.edu</dc:creator>
  <cp:lastModifiedBy>Luhman, Judy</cp:lastModifiedBy>
  <cp:lastPrinted>2020-09-28T17:30:50Z</cp:lastPrinted>
  <dcterms:created xsi:type="dcterms:W3CDTF">2008-06-06T18:32:47Z</dcterms:created>
  <dcterms:modified xsi:type="dcterms:W3CDTF">2020-12-29T23:31:03Z</dcterms:modified>
</cp:coreProperties>
</file>