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Business Services\Travel\Travel\Forms\"/>
    </mc:Choice>
  </mc:AlternateContent>
  <bookViews>
    <workbookView xWindow="0" yWindow="0" windowWidth="28800" windowHeight="12930"/>
  </bookViews>
  <sheets>
    <sheet name="1-Instructions" sheetId="3" r:id="rId1"/>
    <sheet name="2-RRCC Travel Advance" sheetId="1" r:id="rId2"/>
    <sheet name="4-Per Diem and Mileage Rates" sheetId="2" r:id="rId3"/>
  </sheets>
  <definedNames>
    <definedName name="Form">'2-RRCC Travel Advance'!$I$13</definedName>
    <definedName name="Mileage_Rate">'4-Per Diem and Mileage Rates'!$O$11:$Q$18</definedName>
    <definedName name="_xlnm.Print_Area" localSheetId="1">'2-RRCC Travel Advance'!$A$1:$O$49</definedName>
    <definedName name="Rate_Table">'4-Per Diem and Mileage Rates'!$A$9:$L$18</definedName>
  </definedNames>
  <calcPr calcId="162913"/>
</workbook>
</file>

<file path=xl/calcChain.xml><?xml version="1.0" encoding="utf-8"?>
<calcChain xmlns="http://schemas.openxmlformats.org/spreadsheetml/2006/main">
  <c r="J54" i="2" l="1"/>
  <c r="J53" i="2"/>
  <c r="J49" i="2"/>
  <c r="J48" i="2"/>
  <c r="J50" i="2"/>
  <c r="J44" i="2"/>
  <c r="J43" i="2"/>
  <c r="J45" i="2"/>
  <c r="L17" i="2"/>
  <c r="J17" i="2"/>
  <c r="H17" i="2"/>
  <c r="F17" i="2"/>
  <c r="D17" i="2"/>
  <c r="B17" i="2"/>
  <c r="M16" i="2"/>
  <c r="K16" i="2"/>
  <c r="I16" i="2"/>
  <c r="G16" i="2"/>
  <c r="E16" i="2"/>
  <c r="C16" i="2"/>
  <c r="M15" i="2"/>
  <c r="K15" i="2"/>
  <c r="I15" i="2"/>
  <c r="G15" i="2"/>
  <c r="E15" i="2"/>
  <c r="C15" i="2"/>
  <c r="M14" i="2"/>
  <c r="K14" i="2"/>
  <c r="I14" i="2"/>
  <c r="G14" i="2"/>
  <c r="E14" i="2"/>
  <c r="C14" i="2"/>
  <c r="M13" i="2"/>
  <c r="M17" i="2" s="1"/>
  <c r="K13" i="2"/>
  <c r="K17" i="2"/>
  <c r="I13" i="2"/>
  <c r="I17" i="2" s="1"/>
  <c r="G13" i="2"/>
  <c r="G17" i="2"/>
  <c r="E13" i="2"/>
  <c r="E17" i="2" s="1"/>
  <c r="C13" i="2"/>
  <c r="O28" i="1"/>
  <c r="M23" i="1"/>
  <c r="L23" i="1"/>
  <c r="K23" i="1"/>
  <c r="J23" i="1"/>
  <c r="I23" i="1"/>
  <c r="N23" i="1"/>
  <c r="F23" i="1"/>
  <c r="H22" i="1"/>
  <c r="O22" i="1"/>
  <c r="G22" i="1"/>
  <c r="G21" i="1"/>
  <c r="H21" i="1"/>
  <c r="O21" i="1"/>
  <c r="H20" i="1"/>
  <c r="O20" i="1"/>
  <c r="G20" i="1"/>
  <c r="G19" i="1"/>
  <c r="H19" i="1"/>
  <c r="O19" i="1"/>
  <c r="H18" i="1"/>
  <c r="O18" i="1"/>
  <c r="G18" i="1"/>
  <c r="G17" i="1"/>
  <c r="H17" i="1"/>
  <c r="O17" i="1"/>
  <c r="H16" i="1"/>
  <c r="O16" i="1"/>
  <c r="G16" i="1"/>
  <c r="G15" i="1"/>
  <c r="H15" i="1"/>
  <c r="O15" i="1"/>
  <c r="H14" i="1"/>
  <c r="O14" i="1"/>
  <c r="G14" i="1"/>
  <c r="G13" i="1"/>
  <c r="H13" i="1"/>
  <c r="H23" i="1"/>
  <c r="O13" i="1"/>
  <c r="O23" i="1"/>
  <c r="O29" i="1"/>
  <c r="O34" i="1"/>
  <c r="M45" i="1"/>
  <c r="C17" i="2" l="1"/>
</calcChain>
</file>

<file path=xl/comments1.xml><?xml version="1.0" encoding="utf-8"?>
<comments xmlns="http://schemas.openxmlformats.org/spreadsheetml/2006/main">
  <authors>
    <author>Judy.Luhman</author>
  </authors>
  <commentList>
    <comment ref="I10" authorId="0" shapeId="0">
      <text>
        <r>
          <rPr>
            <sz val="9"/>
            <color indexed="81"/>
            <rFont val="Tahoma"/>
            <family val="2"/>
          </rPr>
          <t xml:space="preserve">Click on Rate Table link to the left to get standard rates.  Click on CONUS US to determine rate per destination.
</t>
        </r>
      </text>
    </comment>
    <comment ref="B11" authorId="0" shapeId="0">
      <text>
        <r>
          <rPr>
            <sz val="9"/>
            <color indexed="81"/>
            <rFont val="Tahoma"/>
            <family val="2"/>
          </rPr>
          <t xml:space="preserve">Items more than 60 days between trip and receipt of complete, approved document are considered taxable.
</t>
        </r>
      </text>
    </comment>
    <comment ref="F12" authorId="0" shapeId="0">
      <text>
        <r>
          <rPr>
            <b/>
            <sz val="9"/>
            <color indexed="81"/>
            <rFont val="Tahoma"/>
            <family val="2"/>
          </rPr>
          <t xml:space="preserve">Include documentation of mileage using web
</t>
        </r>
        <r>
          <rPr>
            <sz val="9"/>
            <color indexed="81"/>
            <rFont val="Tahoma"/>
            <family val="2"/>
          </rPr>
          <t xml:space="preserve">If travel begins from home see note below and add negative miles to deduct 
normal daily commute.  </t>
        </r>
        <r>
          <rPr>
            <b/>
            <sz val="9"/>
            <color indexed="81"/>
            <rFont val="Tahoma"/>
            <family val="2"/>
          </rPr>
          <t>Record normal commute miles below.</t>
        </r>
      </text>
    </comment>
    <comment ref="G12" authorId="0" shapeId="0">
      <text>
        <r>
          <rPr>
            <b/>
            <sz val="9"/>
            <color indexed="81"/>
            <rFont val="Tahoma"/>
            <family val="2"/>
          </rPr>
          <t>Rate based on State of CO guidelines:</t>
        </r>
        <r>
          <rPr>
            <sz val="9"/>
            <color indexed="81"/>
            <rFont val="Tahoma"/>
            <family val="2"/>
          </rPr>
          <t xml:space="preserve">
Rate table listed on Rate Table tab
Update to new form when rate changes.</t>
        </r>
      </text>
    </comment>
    <comment ref="N12" authorId="0" shapeId="0">
      <text>
        <r>
          <rPr>
            <b/>
            <sz val="9"/>
            <color indexed="81"/>
            <rFont val="Tahoma"/>
            <family val="2"/>
          </rPr>
          <t xml:space="preserve">Other: </t>
        </r>
        <r>
          <rPr>
            <sz val="9"/>
            <color indexed="81"/>
            <rFont val="Tahoma"/>
            <family val="2"/>
          </rPr>
          <t>Taxi, shuttles, public transporation, airline baggage fees, vehicle rentals, gas for rental vehicles - include receipts for all amounts over $25.00 each.</t>
        </r>
      </text>
    </comment>
    <comment ref="B27" authorId="0" shapeId="0">
      <text>
        <r>
          <rPr>
            <sz val="9"/>
            <color indexed="81"/>
            <rFont val="Tahoma"/>
            <family val="2"/>
          </rPr>
          <t xml:space="preserve">Items more than 60 days between trip and receipt of complete, approved document are considered taxable.
</t>
        </r>
      </text>
    </comment>
  </commentList>
</comments>
</file>

<file path=xl/sharedStrings.xml><?xml version="1.0" encoding="utf-8"?>
<sst xmlns="http://schemas.openxmlformats.org/spreadsheetml/2006/main" count="192" uniqueCount="173">
  <si>
    <t>Red Rocks Community College</t>
  </si>
  <si>
    <t>Complete appropriate yellow shaded cells.</t>
  </si>
  <si>
    <t>Incomplete forms will delay processing.</t>
  </si>
  <si>
    <t xml:space="preserve">RRCC Employee   
Banner S#  </t>
  </si>
  <si>
    <t>Student 
Banner S#</t>
  </si>
  <si>
    <t>Non-Employee Vendor ID S#</t>
  </si>
  <si>
    <t>Name:  Last, First</t>
  </si>
  <si>
    <t xml:space="preserve">Date: </t>
  </si>
  <si>
    <t>Address</t>
  </si>
  <si>
    <t>Banner Org #:</t>
  </si>
  <si>
    <t>City / ST / Zip+4</t>
  </si>
  <si>
    <t xml:space="preserve">Travel 
Authorization RR#: </t>
  </si>
  <si>
    <t>Click for per diem rates or Fiscal Rule 5-1-&gt;</t>
  </si>
  <si>
    <t>CONUS_US</t>
  </si>
  <si>
    <t>Personal Vehicle</t>
  </si>
  <si>
    <t>First &amp; Last Days at 75% of per diem</t>
  </si>
  <si>
    <t>Taxable</t>
  </si>
  <si>
    <t>Click to see 75% calcs-&gt;</t>
  </si>
  <si>
    <t>Rate Table</t>
  </si>
  <si>
    <t>Omit cost if meal was provided</t>
  </si>
  <si>
    <t>Lodging</t>
  </si>
  <si>
    <t>Parking /</t>
  </si>
  <si>
    <r>
      <t xml:space="preserve">DATE
</t>
    </r>
    <r>
      <rPr>
        <b/>
        <sz val="8"/>
        <color indexed="10"/>
        <rFont val="Arial"/>
        <family val="2"/>
      </rPr>
      <t>MM / DD / YY (req'd field for mileage calc)</t>
    </r>
  </si>
  <si>
    <r>
      <t xml:space="preserve"># Miles*
</t>
    </r>
    <r>
      <rPr>
        <b/>
        <sz val="9"/>
        <color indexed="10"/>
        <rFont val="Arial"/>
        <family val="2"/>
      </rPr>
      <t>(deduct
commute
below)</t>
    </r>
  </si>
  <si>
    <t>Rate/Mile</t>
  </si>
  <si>
    <t>Amount</t>
  </si>
  <si>
    <t>Bfast</t>
  </si>
  <si>
    <t>Lunch</t>
  </si>
  <si>
    <t>Dinner</t>
  </si>
  <si>
    <t>Incidentals</t>
  </si>
  <si>
    <r>
      <t xml:space="preserve">Daily $
</t>
    </r>
    <r>
      <rPr>
        <b/>
        <sz val="8"/>
        <color indexed="10"/>
        <rFont val="Arial"/>
        <family val="2"/>
      </rPr>
      <t>(receipt
req'd)</t>
    </r>
  </si>
  <si>
    <r>
      <t xml:space="preserve">Other 
Trans-
portation
</t>
    </r>
    <r>
      <rPr>
        <b/>
        <sz val="9"/>
        <color indexed="10"/>
        <rFont val="Arial"/>
        <family val="2"/>
      </rPr>
      <t>(receipt
req'd
&gt;$25)</t>
    </r>
  </si>
  <si>
    <t>SUBTOTAL</t>
  </si>
  <si>
    <t>* Do not deduct miles to/from home to airport.  These are reimbursable miles.</t>
  </si>
  <si>
    <t>Normal 1-way Daily Commute - info only - attach documentation</t>
  </si>
  <si>
    <t>miles</t>
  </si>
  <si>
    <t>DATE</t>
  </si>
  <si>
    <t>DESCRIPTION</t>
  </si>
  <si>
    <t>AMOUNT</t>
  </si>
  <si>
    <r>
      <t xml:space="preserve">Miscellaneous Expense </t>
    </r>
    <r>
      <rPr>
        <b/>
        <sz val="8"/>
        <rFont val="Arial"/>
        <family val="2"/>
      </rPr>
      <t>SUBTOTAL</t>
    </r>
  </si>
  <si>
    <t>Traveler
Signature (Payee)</t>
  </si>
  <si>
    <t>Date</t>
  </si>
  <si>
    <r>
      <t>SUPERVISOR SIGNATURE</t>
    </r>
    <r>
      <rPr>
        <b/>
        <sz val="9.1999999999999993"/>
        <rFont val="Arial"/>
        <family val="2"/>
      </rPr>
      <t xml:space="preserve"> </t>
    </r>
    <r>
      <rPr>
        <b/>
        <sz val="9.1999999999999993"/>
        <color indexed="10"/>
        <rFont val="Arial"/>
        <family val="2"/>
      </rPr>
      <t>(required)</t>
    </r>
    <r>
      <rPr>
        <b/>
        <sz val="9.1999999999999993"/>
        <rFont val="Arial"/>
        <family val="2"/>
      </rPr>
      <t xml:space="preserve"> </t>
    </r>
    <r>
      <rPr>
        <sz val="9.1999999999999993"/>
        <rFont val="Arial"/>
        <family val="2"/>
      </rPr>
      <t>/ DATE</t>
    </r>
  </si>
  <si>
    <t>~This Section For Accounting Use Only~</t>
  </si>
  <si>
    <t>(initials/date)</t>
  </si>
  <si>
    <t xml:space="preserve">Grant Accountant Review  </t>
  </si>
  <si>
    <t>In-State Travel</t>
  </si>
  <si>
    <t>Out of State Travel</t>
  </si>
  <si>
    <t>Out-of Country Travel</t>
  </si>
  <si>
    <t>Mileage</t>
  </si>
  <si>
    <t>740020-01</t>
  </si>
  <si>
    <t>740090-01</t>
  </si>
  <si>
    <t xml:space="preserve">740140-01 </t>
  </si>
  <si>
    <t>740010-01</t>
  </si>
  <si>
    <t>740080-01</t>
  </si>
  <si>
    <t xml:space="preserve">740130-01 </t>
  </si>
  <si>
    <t>Other travel</t>
  </si>
  <si>
    <t>740010-02</t>
  </si>
  <si>
    <t>740080-02</t>
  </si>
  <si>
    <t xml:space="preserve">740130-02 </t>
  </si>
  <si>
    <t>Conf reg.</t>
  </si>
  <si>
    <t>720750-01</t>
  </si>
  <si>
    <t>720750-02</t>
  </si>
  <si>
    <t>Reason for Advance</t>
  </si>
  <si>
    <t>Date Needed</t>
  </si>
  <si>
    <t>TRAVEL PURPOSE - 
TO/FROM or type of expense</t>
  </si>
  <si>
    <r>
      <rPr>
        <b/>
        <sz val="12"/>
        <color indexed="12"/>
        <rFont val="Arial"/>
        <family val="2"/>
      </rPr>
      <t>TRAVELER:</t>
    </r>
    <r>
      <rPr>
        <b/>
        <sz val="10"/>
        <color indexed="12"/>
        <rFont val="Arial"/>
        <family val="2"/>
      </rPr>
      <t xml:space="preserve">  </t>
    </r>
    <r>
      <rPr>
        <sz val="10"/>
        <color indexed="12"/>
        <rFont val="Arial"/>
        <family val="2"/>
      </rPr>
      <t>Print, Sign and Date. Attach mileage documentation, conference itinerary details and submit to Supervisor for approval.</t>
    </r>
  </si>
  <si>
    <t>Advance Requested</t>
  </si>
  <si>
    <r>
      <t xml:space="preserve">I certify that the estimates in the above schedule are true and just in all respects; that the amounts claimed herein will not be reimbursed to me from any other source nor are covered by a state-paid registration; that travel performed for which an advance is claimed will be performed by me while on State Business and that no claims are included for expenses of a personal or political nature or for any other expenses not authorized by the Fiscal Rules;  and that estimated mileage is for operating expenses of a personal vehicle. 
</t>
    </r>
    <r>
      <rPr>
        <b/>
        <sz val="9.1999999999999993"/>
        <color indexed="10"/>
        <rFont val="Arial"/>
        <family val="2"/>
      </rPr>
      <t>Further, I hereby authorize the State to deduct from my pay any amount paid to me in excess of my authorized expenses as provided by Fiscal Rule 5-1.</t>
    </r>
  </si>
  <si>
    <t>REQUEST FOR TRAVEL ADVANCE</t>
  </si>
  <si>
    <t>Fund</t>
  </si>
  <si>
    <t>Per Diem rule for first and last days of overnight travel:</t>
  </si>
  <si>
    <t>State of Colorado 
Approved Mileage Rate Chart</t>
  </si>
  <si>
    <t>1ST AND LAST DAYS OF TRAVEL ARE REIMBURSED AT 75% PER DIEM RATE AND INCIDENTAL EXPENSES EXCLUDING MEALS PROVIDED</t>
  </si>
  <si>
    <t>Start</t>
  </si>
  <si>
    <t>End</t>
  </si>
  <si>
    <t>Rate</t>
  </si>
  <si>
    <t>Base Per Diem</t>
  </si>
  <si>
    <t>|---------------------------------------------------High Cost Per Diems------------------------------------------------------------|</t>
  </si>
  <si>
    <t xml:space="preserve"> </t>
  </si>
  <si>
    <t>Per Diem 
Rates:</t>
  </si>
  <si>
    <t>Breakfast</t>
  </si>
  <si>
    <t>Daily Total</t>
  </si>
  <si>
    <t>"update"</t>
  </si>
  <si>
    <t xml:space="preserve">Click </t>
  </si>
  <si>
    <t>To Return to Form</t>
  </si>
  <si>
    <r>
      <t xml:space="preserve">Red Rocks Community College follows the </t>
    </r>
    <r>
      <rPr>
        <b/>
        <sz val="10"/>
        <rFont val="Arial"/>
        <family val="2"/>
      </rPr>
      <t>Mileage Reimbursement Policies</t>
    </r>
    <r>
      <rPr>
        <sz val="10"/>
        <rFont val="Arial"/>
        <family val="2"/>
      </rPr>
      <t xml:space="preserve"> established by the Colorado State Controller.</t>
    </r>
  </si>
  <si>
    <t>Red Rocks Community College only reimburses at the 2WD rate, regardless of vehicle used for travel.</t>
  </si>
  <si>
    <t>The following guidelines should be followed when submitting for mileage reimbursement.</t>
  </si>
  <si>
    <t xml:space="preserve">Mileage Reimbursement Policy </t>
  </si>
  <si>
    <t>Mileage Verification:</t>
  </si>
  <si>
    <t>A web-site document verifying your mileage calculation(s) must be submitted along with your voucher.</t>
  </si>
  <si>
    <t>Acceptable websites are:</t>
  </si>
  <si>
    <t>Mapquest</t>
  </si>
  <si>
    <t>Google</t>
  </si>
  <si>
    <t>Rand McNally</t>
  </si>
  <si>
    <t>Mileage Calculations:</t>
  </si>
  <si>
    <t xml:space="preserve">Please review Section 4 of the Mileage Reimbursement Policy when beginning or ending your business travel </t>
  </si>
  <si>
    <r>
      <t xml:space="preserve">from your </t>
    </r>
    <r>
      <rPr>
        <sz val="10"/>
        <color indexed="12"/>
        <rFont val="Arial"/>
        <family val="2"/>
      </rPr>
      <t>residence</t>
    </r>
    <r>
      <rPr>
        <sz val="10"/>
        <rFont val="Arial"/>
        <family val="2"/>
      </rPr>
      <t>.  Total trip mileage must be net of your normal daily commute mileage unless it has been</t>
    </r>
  </si>
  <si>
    <t>determined that your residence is your normal work location or your destination is to the airport for out-of-town travel.</t>
  </si>
  <si>
    <t>Weekends or days when a person may normally work from home are not exceptions.  Record the total mileage on the</t>
  </si>
  <si>
    <t>line with the purpose of the trip.  Enter the miles of daily commute for each trip leg that begins or ends at home as</t>
  </si>
  <si>
    <t>a NEGATIVE.  The two lines together will equal the net reimbursable miles.  If the NET mileage is zero or less,</t>
  </si>
  <si>
    <t>no reimbursement is allowable and no negative adjustment is required.  Mileage may be rounded to nearest</t>
  </si>
  <si>
    <t>whole number.</t>
  </si>
  <si>
    <t>Example 1:</t>
  </si>
  <si>
    <t>Normal 1-way commute from home to RRCC is 10 miles</t>
  </si>
  <si>
    <t>Actual Trip:</t>
  </si>
  <si>
    <t>RRCC - Loveland CO - Home</t>
  </si>
  <si>
    <t>Less normal commute (1 way)</t>
  </si>
  <si>
    <t>Example 2:</t>
  </si>
  <si>
    <t>Home - Loveland CO - Home</t>
  </si>
  <si>
    <t>Less normal commute (2 ways)</t>
  </si>
  <si>
    <t>Example 3:</t>
  </si>
  <si>
    <t>Home - Lowry - Home</t>
  </si>
  <si>
    <t>Less normal commute (2 ways but not more than total)</t>
  </si>
  <si>
    <t>Standard Mileages</t>
  </si>
  <si>
    <t>Lakewood Campus</t>
  </si>
  <si>
    <t>Arvada Campus</t>
  </si>
  <si>
    <t>Between RRCC Campuses</t>
  </si>
  <si>
    <t>FRCC Front Range Westminster Campus</t>
  </si>
  <si>
    <t>ACC Arapahoe Littleton Campus</t>
  </si>
  <si>
    <t>CCD Community College of Denver Campus</t>
  </si>
  <si>
    <t>AHEC (Clicks)</t>
  </si>
  <si>
    <t>TOTAL ESTIMATED
TRAVEL
EXPENSES</t>
  </si>
  <si>
    <t>TOTAL ESTIMATED EXPENSES</t>
  </si>
  <si>
    <t xml:space="preserve">Travel Coordinator Review </t>
  </si>
  <si>
    <t>Instructions</t>
  </si>
  <si>
    <t>Employee Travel Advances</t>
  </si>
  <si>
    <t>Complete the header information</t>
  </si>
  <si>
    <t>Estimate the expenses expected to be paid out-of-pocket or on a personal credit card.</t>
  </si>
  <si>
    <t>Do not include expenses paid with the RRCC State Corporate Travel Card</t>
  </si>
  <si>
    <t>Use 75% of per diem rates for 1st and last days of travel</t>
  </si>
  <si>
    <t>Expenses that can be claimed include:</t>
  </si>
  <si>
    <t>Parking</t>
  </si>
  <si>
    <t>Taxis/shuttles/etc.</t>
  </si>
  <si>
    <t>Internet services if used for business purposes</t>
  </si>
  <si>
    <t>Baggage fees</t>
  </si>
  <si>
    <t>Gas for rental vehicle</t>
  </si>
  <si>
    <t>Mileage for personal vehicle</t>
  </si>
  <si>
    <t>Any overage of advance vs actual expenses will require reimbursement to the college.</t>
  </si>
  <si>
    <t>If not paid by check, the amount will be deducted from payroll.</t>
  </si>
  <si>
    <t>Obtain signature from supervisor or org owner and forward to Travel, Campus Box 16.</t>
  </si>
  <si>
    <t>Only include meals not paid by registrations or by others or document exceptions</t>
  </si>
  <si>
    <t>Maximum Advance per Fiscal Rule 5.1</t>
  </si>
  <si>
    <r>
      <t xml:space="preserve">TRAVEL DESIGNEE OR DELEGATE </t>
    </r>
    <r>
      <rPr>
        <b/>
        <sz val="10"/>
        <color indexed="10"/>
        <rFont val="Arial"/>
        <family val="2"/>
      </rPr>
      <t>(required)</t>
    </r>
    <r>
      <rPr>
        <sz val="10"/>
        <rFont val="Arial"/>
        <family val="2"/>
      </rPr>
      <t>/ DATE</t>
    </r>
  </si>
  <si>
    <t>City/County Locator</t>
  </si>
  <si>
    <t>GSA per diem website and link to National Association of Counties link if city not listed.</t>
  </si>
  <si>
    <t>NACO link</t>
  </si>
  <si>
    <t>X out the login page and correct page should display.</t>
  </si>
  <si>
    <t>Scroll down to Meal and Incidental Per Diem Rates and choose correct Appendix and time period.</t>
  </si>
  <si>
    <t>If traveling to these common destinations you may use ONLY the mileage shown below with no additional support needed (per Mapquest).  Travel is 1-way.</t>
  </si>
  <si>
    <t>CCCS System Office Lowry Campus</t>
  </si>
  <si>
    <t>MCC Fort Morgan Campus</t>
  </si>
  <si>
    <t>PCC Pueblo Campus 900 W Orman Ave</t>
  </si>
  <si>
    <t>PPCC Centennial Campus 5675 S Academy Blvd Co Springs</t>
  </si>
  <si>
    <t>TSJC Trinidad Campus 600 Prospect St</t>
  </si>
  <si>
    <t>Denver International Airport</t>
  </si>
  <si>
    <t>Denver Downtown (vicinity of 17th &amp; California)</t>
  </si>
  <si>
    <t>Golden Downtown (vicinity of Washington &amp; 10th)</t>
  </si>
  <si>
    <t>New Address since last warrant received?</t>
  </si>
  <si>
    <t>If Yes:  Check box</t>
  </si>
  <si>
    <t>Submit Advance Requests no less than 2 weeks prior to departure.</t>
  </si>
  <si>
    <r>
      <rPr>
        <sz val="8"/>
        <rFont val="Arial"/>
        <family val="2"/>
      </rPr>
      <t xml:space="preserve">For a majority of the travel within CONUS, the base per diem rate for meals/incidentals is $51 per day.  For certain other travel destinations listed on Appendix A (see Fiscal Rules) separate High Cost per diem rates have been established.  The following table lists the per meal breakdown for the base rate and the high cost per diem reimbursement rates for meals within CONUS.  The destination city for the day of departure and the departing city for the day of return should be used.  Any meal included in conference registrations or other events must be excluded. </t>
    </r>
    <r>
      <rPr>
        <sz val="7.5"/>
        <rFont val="Arial"/>
        <family val="2"/>
      </rPr>
      <t xml:space="preserve">
</t>
    </r>
    <r>
      <rPr>
        <b/>
        <sz val="7.5"/>
        <rFont val="Arial"/>
        <family val="2"/>
      </rPr>
      <t>NO MEAL REIMBURSEMENT FOR SAME DAY TRAVEL PER FISCAL RULE!</t>
    </r>
  </si>
  <si>
    <r>
      <t xml:space="preserve">Fiscal Rule 5-1, Paragraph 6.3 allows an Agency to choose one of two methods of reimbursement for meals for the first and last day of overnight travel.  </t>
    </r>
    <r>
      <rPr>
        <b/>
        <sz val="9"/>
        <color indexed="10"/>
        <rFont val="Arial"/>
        <family val="2"/>
      </rPr>
      <t xml:space="preserve">Effective July 1, 2011, Red Rocks Community College adopted the 75% rule </t>
    </r>
    <r>
      <rPr>
        <sz val="9"/>
        <rFont val="Arial"/>
        <family val="2"/>
      </rPr>
      <t>as outlined in the table below for reimbursement of meals not already provided through registrations or events and for incidental expenses.  RRCC no longer has a time of day requirement.  Employees may claim all meals regardless of time of departure unless provided by other means.</t>
    </r>
  </si>
  <si>
    <r>
      <rPr>
        <b/>
        <sz val="12"/>
        <color indexed="12"/>
        <rFont val="Arial"/>
        <family val="2"/>
      </rPr>
      <t>APPROVING AUTHORITIES:</t>
    </r>
    <r>
      <rPr>
        <b/>
        <sz val="10"/>
        <rFont val="Arial"/>
        <family val="2"/>
      </rPr>
      <t xml:space="preserve">  I Certify that I have reviewed and approve the estimated expense and the Banner org number submitted on this request.  All travel will be conducted to accomplish the business of the State of Colorado. </t>
    </r>
    <r>
      <rPr>
        <b/>
        <sz val="9"/>
        <rFont val="Arial"/>
        <family val="2"/>
      </rPr>
      <t xml:space="preserve"> 
</t>
    </r>
    <r>
      <rPr>
        <b/>
        <sz val="10"/>
        <color indexed="10"/>
        <rFont val="Arial"/>
        <family val="2"/>
      </rPr>
      <t>NOTE</t>
    </r>
    <r>
      <rPr>
        <b/>
        <sz val="10"/>
        <rFont val="Arial"/>
        <family val="2"/>
      </rPr>
      <t>:  1 approver with signature authority required in addition to the RRCC Travel Designee - Judy Luhman).</t>
    </r>
  </si>
  <si>
    <r>
      <t xml:space="preserve">MISCELLANEOUS EXPENSES </t>
    </r>
    <r>
      <rPr>
        <sz val="11"/>
        <rFont val="Arial"/>
        <family val="2"/>
      </rPr>
      <t>(Phone/internet, etc. excluding tips)</t>
    </r>
  </si>
  <si>
    <t>Rate varies by date 1/2018=$0.49</t>
  </si>
  <si>
    <t xml:space="preserve">Advance 113360 </t>
  </si>
  <si>
    <t>RRCC rev. 1/5/2018</t>
  </si>
  <si>
    <t>Direct Deposits will be made to the payroll bank account on Thursdays unless notified otherwise.</t>
  </si>
  <si>
    <t>I will file a travel reimbursement voucher by the 7th of the month following the date that travel ended (ie if trip ends on 3/15 I will submit final expense voucher by 4/7).  If the advance received exceeds the final reimbursable expenses, I will repay the excess through the Cashiers or authorize a payroll deduction for the excess.</t>
  </si>
  <si>
    <t>MAXIMUM ALLOWABLE MEAL PER DIEM RATES FOR CONUS TRAVEL  Effective October 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</si>
</sst>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m/d/yy;@"/>
  </numFmts>
  <fonts count="49" x14ac:knownFonts="1">
    <font>
      <sz val="10"/>
      <name val="Arial"/>
    </font>
    <font>
      <sz val="9"/>
      <name val="Arial"/>
      <family val="2"/>
    </font>
    <font>
      <sz val="10"/>
      <name val="Arial"/>
      <family val="2"/>
    </font>
    <font>
      <b/>
      <sz val="12"/>
      <name val="Arial"/>
      <family val="2"/>
    </font>
    <font>
      <sz val="12"/>
      <name val="Arial"/>
      <family val="2"/>
    </font>
    <font>
      <b/>
      <sz val="8"/>
      <name val="Arial"/>
      <family val="2"/>
    </font>
    <font>
      <b/>
      <sz val="10"/>
      <name val="Arial"/>
      <family val="2"/>
    </font>
    <font>
      <u/>
      <sz val="10"/>
      <color indexed="12"/>
      <name val="Arial"/>
      <family val="2"/>
    </font>
    <font>
      <b/>
      <sz val="9"/>
      <name val="Arial"/>
      <family val="2"/>
    </font>
    <font>
      <b/>
      <sz val="8"/>
      <color indexed="10"/>
      <name val="Arial"/>
      <family val="2"/>
    </font>
    <font>
      <b/>
      <sz val="9"/>
      <color indexed="10"/>
      <name val="Arial"/>
      <family val="2"/>
    </font>
    <font>
      <sz val="8"/>
      <name val="Arial"/>
      <family val="2"/>
    </font>
    <font>
      <b/>
      <sz val="11"/>
      <name val="Arial"/>
      <family val="2"/>
    </font>
    <font>
      <sz val="11"/>
      <name val="Arial"/>
      <family val="2"/>
    </font>
    <font>
      <b/>
      <sz val="12"/>
      <color indexed="12"/>
      <name val="Arial"/>
      <family val="2"/>
    </font>
    <font>
      <b/>
      <sz val="10"/>
      <color indexed="12"/>
      <name val="Arial"/>
      <family val="2"/>
    </font>
    <font>
      <sz val="10"/>
      <color indexed="12"/>
      <name val="Arial"/>
      <family val="2"/>
    </font>
    <font>
      <b/>
      <sz val="9.1999999999999993"/>
      <name val="Arial"/>
      <family val="2"/>
    </font>
    <font>
      <b/>
      <sz val="9.1999999999999993"/>
      <color indexed="10"/>
      <name val="Arial"/>
      <family val="2"/>
    </font>
    <font>
      <b/>
      <sz val="10"/>
      <color indexed="10"/>
      <name val="Arial"/>
      <family val="2"/>
    </font>
    <font>
      <sz val="9.1999999999999993"/>
      <name val="Arial"/>
      <family val="2"/>
    </font>
    <font>
      <b/>
      <i/>
      <sz val="10"/>
      <name val="Arial"/>
      <family val="2"/>
    </font>
    <font>
      <i/>
      <sz val="7"/>
      <name val="Arial"/>
      <family val="2"/>
    </font>
    <font>
      <sz val="10"/>
      <color indexed="22"/>
      <name val="Arial"/>
      <family val="2"/>
    </font>
    <font>
      <sz val="7"/>
      <name val="Arial"/>
      <family val="2"/>
    </font>
    <font>
      <sz val="9"/>
      <color indexed="81"/>
      <name val="Tahoma"/>
      <family val="2"/>
    </font>
    <font>
      <b/>
      <sz val="9"/>
      <color indexed="81"/>
      <name val="Tahoma"/>
      <family val="2"/>
    </font>
    <font>
      <b/>
      <sz val="9"/>
      <name val="Tahoma"/>
      <family val="2"/>
    </font>
    <font>
      <sz val="7.5"/>
      <name val="Arial"/>
      <family val="2"/>
    </font>
    <font>
      <b/>
      <sz val="7.5"/>
      <name val="Arial"/>
      <family val="2"/>
    </font>
    <font>
      <sz val="8"/>
      <name val="Tahoma"/>
      <family val="2"/>
    </font>
    <font>
      <b/>
      <u/>
      <sz val="8"/>
      <name val="Arial"/>
      <family val="2"/>
    </font>
    <font>
      <i/>
      <sz val="10"/>
      <name val="Arial"/>
      <family val="2"/>
    </font>
    <font>
      <b/>
      <sz val="16"/>
      <name val="Calibri"/>
      <family val="2"/>
    </font>
    <font>
      <u/>
      <sz val="9"/>
      <color indexed="12"/>
      <name val="Arial"/>
      <family val="2"/>
    </font>
    <font>
      <b/>
      <sz val="7"/>
      <name val="Arial"/>
      <family val="2"/>
    </font>
    <font>
      <sz val="10"/>
      <color rgb="FFC00000"/>
      <name val="Arial"/>
      <family val="2"/>
    </font>
    <font>
      <sz val="8"/>
      <color rgb="FF0000FF"/>
      <name val="Arial"/>
      <family val="2"/>
    </font>
    <font>
      <sz val="9"/>
      <color rgb="FF0000FF"/>
      <name val="Arial"/>
      <family val="2"/>
    </font>
    <font>
      <b/>
      <sz val="8"/>
      <color rgb="FF0000FF"/>
      <name val="Arial"/>
      <family val="2"/>
    </font>
    <font>
      <b/>
      <sz val="8"/>
      <color rgb="FFC00000"/>
      <name val="Arial"/>
      <family val="2"/>
    </font>
    <font>
      <sz val="8"/>
      <color rgb="FFFF0000"/>
      <name val="Arial"/>
      <family val="2"/>
    </font>
    <font>
      <sz val="10"/>
      <color rgb="FF0000FF"/>
      <name val="Arial"/>
      <family val="2"/>
    </font>
    <font>
      <b/>
      <sz val="10"/>
      <color rgb="FF0000FF"/>
      <name val="Arial"/>
      <family val="2"/>
    </font>
    <font>
      <b/>
      <sz val="10"/>
      <color rgb="FF7030A0"/>
      <name val="Arial"/>
      <family val="2"/>
    </font>
    <font>
      <b/>
      <sz val="8"/>
      <color rgb="FFFF0000"/>
      <name val="Arial"/>
      <family val="2"/>
    </font>
    <font>
      <b/>
      <sz val="9"/>
      <color rgb="FF0000FF"/>
      <name val="Arial"/>
      <family val="2"/>
    </font>
    <font>
      <b/>
      <sz val="10"/>
      <color rgb="FFFF0000"/>
      <name val="Arial"/>
      <family val="2"/>
    </font>
    <font>
      <b/>
      <sz val="18"/>
      <color rgb="FFC00000"/>
      <name val="Arial"/>
      <family val="2"/>
    </font>
  </fonts>
  <fills count="7">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EB"/>
        <bgColor indexed="64"/>
      </patternFill>
    </fill>
    <fill>
      <patternFill patternType="solid">
        <fgColor theme="0"/>
        <bgColor indexed="64"/>
      </patternFill>
    </fill>
  </fills>
  <borders count="38">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cellStyleXfs>
  <cellXfs count="308">
    <xf numFmtId="0" fontId="0" fillId="0" borderId="0" xfId="0"/>
    <xf numFmtId="0" fontId="1" fillId="0" borderId="0" xfId="0" applyFont="1" applyAlignment="1" applyProtection="1">
      <alignment horizontal="left" vertical="center"/>
    </xf>
    <xf numFmtId="0" fontId="36" fillId="0" borderId="0" xfId="0" applyFont="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xf numFmtId="0" fontId="2" fillId="0" borderId="0" xfId="0" applyFont="1" applyAlignment="1"/>
    <xf numFmtId="0" fontId="2" fillId="0" borderId="0" xfId="0" applyFont="1" applyAlignment="1" applyProtection="1"/>
    <xf numFmtId="0" fontId="2" fillId="0" borderId="0" xfId="0" applyFont="1" applyBorder="1" applyAlignment="1" applyProtection="1"/>
    <xf numFmtId="0" fontId="6" fillId="0" borderId="0" xfId="0" applyFont="1" applyAlignment="1" applyProtection="1">
      <alignment horizontal="center" vertical="center"/>
    </xf>
    <xf numFmtId="14" fontId="3" fillId="3" borderId="1" xfId="0" applyNumberFormat="1" applyFont="1" applyFill="1" applyBorder="1" applyAlignment="1" applyProtection="1">
      <protection locked="0"/>
    </xf>
    <xf numFmtId="0" fontId="3" fillId="3" borderId="2" xfId="0" applyFont="1" applyFill="1" applyBorder="1" applyAlignment="1" applyProtection="1">
      <alignment horizontal="center"/>
      <protection locked="0"/>
    </xf>
    <xf numFmtId="0" fontId="5" fillId="0" borderId="3" xfId="0" applyFont="1" applyFill="1" applyBorder="1" applyAlignment="1" applyProtection="1">
      <alignment horizontal="center" wrapText="1"/>
    </xf>
    <xf numFmtId="0" fontId="4" fillId="0" borderId="0" xfId="0" applyFont="1" applyFill="1" applyBorder="1" applyAlignment="1" applyProtection="1"/>
    <xf numFmtId="0" fontId="6" fillId="0" borderId="3" xfId="0" applyFont="1" applyFill="1" applyBorder="1" applyAlignment="1" applyProtection="1">
      <alignment horizontal="center" wrapText="1"/>
    </xf>
    <xf numFmtId="0" fontId="4" fillId="0" borderId="0" xfId="0" applyFont="1" applyFill="1" applyBorder="1" applyAlignment="1" applyProtection="1">
      <alignment horizontal="left" vertical="top"/>
    </xf>
    <xf numFmtId="0" fontId="2" fillId="0" borderId="0" xfId="0" applyFont="1" applyFill="1" applyAlignment="1"/>
    <xf numFmtId="0" fontId="37" fillId="0" borderId="4" xfId="0" applyFont="1" applyBorder="1" applyAlignment="1" applyProtection="1"/>
    <xf numFmtId="0" fontId="38" fillId="0" borderId="5" xfId="0" applyFont="1" applyBorder="1" applyAlignment="1" applyProtection="1"/>
    <xf numFmtId="0" fontId="39" fillId="0" borderId="5" xfId="0" applyFont="1" applyBorder="1" applyAlignment="1" applyProtection="1">
      <alignment horizontal="right"/>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6" fillId="0" borderId="7" xfId="0" applyFont="1" applyBorder="1" applyAlignment="1" applyProtection="1">
      <alignment horizontal="center"/>
    </xf>
    <xf numFmtId="0" fontId="2" fillId="0" borderId="0" xfId="0" applyFont="1" applyBorder="1" applyAlignment="1">
      <alignment horizontal="center"/>
    </xf>
    <xf numFmtId="0" fontId="6" fillId="0" borderId="8" xfId="0" applyFont="1" applyBorder="1" applyAlignment="1" applyProtection="1"/>
    <xf numFmtId="0" fontId="40" fillId="0" borderId="4" xfId="0" applyFont="1" applyBorder="1" applyAlignment="1" applyProtection="1"/>
    <xf numFmtId="0" fontId="40" fillId="0" borderId="5" xfId="0" applyFont="1" applyBorder="1" applyAlignment="1" applyProtection="1">
      <alignment horizontal="right"/>
    </xf>
    <xf numFmtId="0" fontId="7" fillId="0" borderId="6" xfId="3" applyBorder="1" applyAlignment="1" applyProtection="1">
      <protection locked="0"/>
    </xf>
    <xf numFmtId="0" fontId="6" fillId="0" borderId="4" xfId="0" applyFont="1" applyBorder="1" applyAlignment="1" applyProtection="1">
      <alignment horizontal="center"/>
    </xf>
    <xf numFmtId="0" fontId="5"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10" xfId="0" applyFont="1" applyBorder="1" applyAlignment="1" applyProtection="1">
      <alignment horizontal="center" wrapText="1"/>
    </xf>
    <xf numFmtId="0" fontId="8" fillId="0" borderId="8" xfId="0" applyFont="1" applyFill="1" applyBorder="1" applyAlignment="1" applyProtection="1">
      <alignment horizontal="center" wrapText="1"/>
    </xf>
    <xf numFmtId="0" fontId="5" fillId="0" borderId="8" xfId="0" applyFont="1" applyFill="1" applyBorder="1" applyAlignment="1" applyProtection="1">
      <alignment horizontal="center" wrapText="1"/>
    </xf>
    <xf numFmtId="0" fontId="5" fillId="0" borderId="10" xfId="0" applyFont="1" applyFill="1" applyBorder="1" applyAlignment="1" applyProtection="1">
      <alignment horizontal="center" shrinkToFit="1"/>
    </xf>
    <xf numFmtId="0" fontId="5" fillId="0" borderId="10" xfId="0" applyFont="1" applyBorder="1" applyAlignment="1" applyProtection="1">
      <alignment horizontal="center" wrapText="1"/>
    </xf>
    <xf numFmtId="0" fontId="5" fillId="0" borderId="10" xfId="0" applyFont="1" applyFill="1" applyBorder="1" applyAlignment="1" applyProtection="1">
      <alignment horizontal="center" wrapText="1"/>
    </xf>
    <xf numFmtId="0" fontId="11" fillId="0" borderId="8" xfId="0" applyFont="1" applyFill="1" applyBorder="1" applyAlignment="1" applyProtection="1">
      <alignment horizontal="center" shrinkToFit="1"/>
    </xf>
    <xf numFmtId="0" fontId="8" fillId="0" borderId="10" xfId="0" applyFont="1" applyBorder="1" applyAlignment="1" applyProtection="1">
      <alignment horizontal="center" wrapText="1"/>
    </xf>
    <xf numFmtId="0" fontId="6" fillId="0" borderId="9" xfId="0" applyFont="1" applyFill="1" applyBorder="1" applyAlignment="1" applyProtection="1">
      <alignment horizontal="center" wrapText="1"/>
    </xf>
    <xf numFmtId="0" fontId="2" fillId="0" borderId="0" xfId="0" applyFont="1" applyFill="1" applyBorder="1" applyAlignment="1">
      <alignment horizontal="center" wrapText="1"/>
    </xf>
    <xf numFmtId="0" fontId="2" fillId="0" borderId="0" xfId="0" applyFont="1" applyBorder="1" applyAlignment="1">
      <alignment wrapText="1"/>
    </xf>
    <xf numFmtId="44" fontId="11" fillId="0" borderId="0" xfId="2" applyFont="1" applyFill="1" applyBorder="1" applyAlignment="1"/>
    <xf numFmtId="164" fontId="2" fillId="3" borderId="11" xfId="0" applyNumberFormat="1" applyFont="1" applyFill="1" applyBorder="1" applyAlignment="1" applyProtection="1">
      <alignment horizontal="center"/>
      <protection locked="0"/>
    </xf>
    <xf numFmtId="43" fontId="2" fillId="3" borderId="11" xfId="1" applyNumberFormat="1" applyFont="1" applyFill="1" applyBorder="1" applyAlignment="1" applyProtection="1">
      <alignment horizontal="center" shrinkToFit="1"/>
      <protection locked="0"/>
    </xf>
    <xf numFmtId="165" fontId="2" fillId="0" borderId="4" xfId="0" applyNumberFormat="1" applyFont="1" applyFill="1" applyBorder="1" applyAlignment="1" applyProtection="1"/>
    <xf numFmtId="43" fontId="2" fillId="4" borderId="12" xfId="1" applyFont="1" applyFill="1" applyBorder="1" applyAlignment="1" applyProtection="1">
      <alignment shrinkToFit="1"/>
    </xf>
    <xf numFmtId="44" fontId="2" fillId="3" borderId="12" xfId="2" applyFont="1" applyFill="1" applyBorder="1" applyAlignment="1" applyProtection="1">
      <alignment shrinkToFit="1"/>
    </xf>
    <xf numFmtId="44" fontId="2" fillId="3" borderId="12" xfId="2" applyFont="1" applyFill="1" applyBorder="1" applyAlignment="1" applyProtection="1">
      <alignment shrinkToFit="1"/>
      <protection locked="0"/>
    </xf>
    <xf numFmtId="43" fontId="2" fillId="4" borderId="2" xfId="1" applyNumberFormat="1" applyFont="1" applyFill="1" applyBorder="1" applyAlignment="1" applyProtection="1">
      <alignment horizontal="center" shrinkToFit="1"/>
    </xf>
    <xf numFmtId="0" fontId="2" fillId="0" borderId="0" xfId="0" applyFont="1" applyFill="1" applyBorder="1" applyAlignment="1" applyProtection="1">
      <alignment horizontal="right" shrinkToFit="1"/>
    </xf>
    <xf numFmtId="44" fontId="2" fillId="4" borderId="2" xfId="2" applyFont="1" applyFill="1" applyBorder="1" applyAlignment="1" applyProtection="1">
      <alignment shrinkToFit="1"/>
    </xf>
    <xf numFmtId="44" fontId="2" fillId="0" borderId="0" xfId="2" applyFont="1" applyBorder="1" applyAlignment="1"/>
    <xf numFmtId="0" fontId="41" fillId="0" borderId="0" xfId="0" applyFont="1" applyBorder="1" applyAlignment="1" applyProtection="1"/>
    <xf numFmtId="0" fontId="37" fillId="0" borderId="0" xfId="0" applyFont="1" applyBorder="1" applyAlignment="1" applyProtection="1"/>
    <xf numFmtId="0" fontId="39" fillId="0" borderId="0" xfId="0" applyFont="1" applyBorder="1" applyAlignment="1" applyProtection="1">
      <alignment horizontal="right"/>
    </xf>
    <xf numFmtId="0" fontId="39" fillId="0" borderId="0" xfId="0" applyFont="1" applyBorder="1" applyAlignment="1" applyProtection="1"/>
    <xf numFmtId="43" fontId="2" fillId="3" borderId="12" xfId="1" applyNumberFormat="1" applyFont="1" applyFill="1" applyBorder="1" applyAlignment="1" applyProtection="1">
      <alignment horizontal="center" shrinkToFit="1"/>
      <protection locked="0"/>
    </xf>
    <xf numFmtId="0" fontId="42" fillId="0" borderId="0" xfId="0" applyFont="1" applyBorder="1" applyAlignment="1" applyProtection="1"/>
    <xf numFmtId="0" fontId="43" fillId="0" borderId="0" xfId="0" applyFont="1" applyBorder="1" applyAlignment="1" applyProtection="1">
      <alignment horizontal="right"/>
    </xf>
    <xf numFmtId="0" fontId="43" fillId="0" borderId="0" xfId="0" applyFont="1" applyBorder="1" applyAlignment="1" applyProtection="1"/>
    <xf numFmtId="0" fontId="42" fillId="0" borderId="0" xfId="0" applyFont="1" applyFill="1" applyBorder="1" applyAlignment="1" applyProtection="1"/>
    <xf numFmtId="0" fontId="12" fillId="0" borderId="0" xfId="0" applyFont="1" applyBorder="1" applyAlignment="1">
      <alignment horizontal="left"/>
    </xf>
    <xf numFmtId="0" fontId="5" fillId="5" borderId="12" xfId="0" applyFont="1" applyFill="1" applyBorder="1" applyAlignment="1" applyProtection="1">
      <alignment horizontal="center"/>
    </xf>
    <xf numFmtId="0" fontId="11" fillId="5" borderId="12" xfId="0" applyFont="1" applyFill="1" applyBorder="1" applyAlignment="1" applyProtection="1">
      <alignment horizontal="center" wrapText="1"/>
    </xf>
    <xf numFmtId="0" fontId="2" fillId="0" borderId="0" xfId="0" applyFont="1" applyFill="1" applyBorder="1" applyAlignment="1">
      <alignment horizontal="center"/>
    </xf>
    <xf numFmtId="165" fontId="2" fillId="3" borderId="12" xfId="0" applyNumberFormat="1" applyFont="1" applyFill="1" applyBorder="1" applyAlignment="1" applyProtection="1">
      <alignment horizontal="center"/>
      <protection locked="0"/>
    </xf>
    <xf numFmtId="43" fontId="6" fillId="3" borderId="12" xfId="1" applyFont="1" applyFill="1" applyBorder="1" applyAlignment="1" applyProtection="1">
      <alignment shrinkToFit="1"/>
      <protection locked="0"/>
    </xf>
    <xf numFmtId="14" fontId="2" fillId="3" borderId="12" xfId="0" applyNumberFormat="1" applyFont="1" applyFill="1" applyBorder="1" applyAlignment="1" applyProtection="1">
      <alignment horizontal="center"/>
      <protection locked="0"/>
    </xf>
    <xf numFmtId="14" fontId="2" fillId="3" borderId="12" xfId="0" applyNumberFormat="1" applyFont="1" applyFill="1" applyBorder="1" applyAlignment="1" applyProtection="1">
      <alignment horizontal="left" shrinkToFit="1"/>
      <protection locked="0"/>
    </xf>
    <xf numFmtId="44" fontId="2" fillId="3" borderId="12" xfId="2" applyFont="1" applyFill="1" applyBorder="1" applyAlignment="1">
      <alignment shrinkToFit="1"/>
    </xf>
    <xf numFmtId="43" fontId="11" fillId="0" borderId="0" xfId="1" applyFont="1" applyFill="1" applyBorder="1" applyAlignment="1"/>
    <xf numFmtId="0" fontId="2" fillId="0" borderId="13" xfId="0" applyFont="1" applyBorder="1" applyAlignment="1" applyProtection="1">
      <alignment horizontal="right"/>
    </xf>
    <xf numFmtId="0" fontId="2" fillId="0" borderId="0" xfId="0" applyFont="1" applyBorder="1" applyAlignment="1" applyProtection="1">
      <alignment horizontal="right"/>
    </xf>
    <xf numFmtId="0" fontId="6" fillId="0" borderId="0" xfId="0" applyFont="1" applyBorder="1" applyAlignment="1" applyProtection="1">
      <alignment horizontal="right"/>
    </xf>
    <xf numFmtId="44" fontId="6" fillId="4" borderId="2" xfId="2" applyFont="1" applyFill="1" applyBorder="1" applyAlignment="1" applyProtection="1">
      <alignment shrinkToFit="1"/>
    </xf>
    <xf numFmtId="44" fontId="6" fillId="0" borderId="0" xfId="2" applyFont="1" applyFill="1" applyBorder="1" applyAlignment="1"/>
    <xf numFmtId="0" fontId="11" fillId="0" borderId="0" xfId="0" applyFont="1" applyFill="1" applyAlignment="1">
      <alignment horizontal="left" vertical="top"/>
    </xf>
    <xf numFmtId="0" fontId="2" fillId="0" borderId="0" xfId="0" applyFont="1" applyAlignment="1" applyProtection="1">
      <alignment horizontal="center" vertical="center"/>
    </xf>
    <xf numFmtId="0" fontId="5" fillId="0" borderId="0" xfId="0" applyFont="1" applyAlignment="1" applyProtection="1">
      <alignment horizontal="right" wrapText="1"/>
    </xf>
    <xf numFmtId="0" fontId="11" fillId="0" borderId="0" xfId="0" applyFont="1" applyFill="1" applyBorder="1" applyAlignment="1">
      <alignment horizontal="left" vertical="top"/>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2" fillId="0" borderId="3" xfId="0" applyFont="1" applyBorder="1" applyAlignment="1" applyProtection="1"/>
    <xf numFmtId="0" fontId="0" fillId="0" borderId="3" xfId="0" applyBorder="1" applyAlignment="1" applyProtection="1"/>
    <xf numFmtId="0" fontId="11" fillId="0" borderId="3" xfId="0" applyFont="1" applyBorder="1" applyAlignment="1" applyProtection="1">
      <alignment horizontal="left" vertical="top"/>
    </xf>
    <xf numFmtId="0" fontId="5" fillId="0" borderId="0" xfId="0" applyFont="1" applyBorder="1" applyAlignment="1" applyProtection="1">
      <alignment horizontal="right" wrapText="1"/>
    </xf>
    <xf numFmtId="44" fontId="3" fillId="4" borderId="2" xfId="0" applyNumberFormat="1" applyFont="1" applyFill="1" applyBorder="1" applyAlignment="1" applyProtection="1">
      <alignment shrinkToFit="1"/>
    </xf>
    <xf numFmtId="0" fontId="11" fillId="0" borderId="0" xfId="0" applyFont="1" applyAlignment="1">
      <alignment horizontal="left" vertical="top"/>
    </xf>
    <xf numFmtId="44" fontId="6" fillId="0" borderId="0" xfId="0" applyNumberFormat="1" applyFont="1" applyFill="1" applyBorder="1" applyAlignment="1"/>
    <xf numFmtId="0" fontId="21" fillId="0" borderId="13" xfId="0" applyFont="1" applyFill="1" applyBorder="1" applyProtection="1"/>
    <xf numFmtId="0" fontId="2" fillId="0" borderId="0" xfId="0" applyFont="1" applyFill="1" applyBorder="1" applyProtection="1"/>
    <xf numFmtId="0" fontId="2" fillId="0" borderId="0" xfId="0" applyFont="1" applyFill="1" applyBorder="1" applyAlignment="1" applyProtection="1"/>
    <xf numFmtId="0" fontId="22" fillId="0" borderId="0" xfId="0" applyFont="1" applyFill="1" applyBorder="1" applyAlignment="1" applyProtection="1">
      <alignment horizontal="left" vertical="top"/>
    </xf>
    <xf numFmtId="0" fontId="22" fillId="0" borderId="0" xfId="0" applyFont="1" applyFill="1" applyBorder="1" applyAlignment="1" applyProtection="1"/>
    <xf numFmtId="0" fontId="2" fillId="0" borderId="9" xfId="0" applyFont="1" applyFill="1" applyBorder="1" applyAlignment="1" applyProtection="1"/>
    <xf numFmtId="0" fontId="6" fillId="0" borderId="13" xfId="0" applyFont="1" applyFill="1" applyBorder="1" applyProtection="1"/>
    <xf numFmtId="0" fontId="22" fillId="0" borderId="0" xfId="0" applyFont="1" applyFill="1" applyBorder="1" applyAlignment="1" applyProtection="1">
      <alignment horizontal="center" vertical="top"/>
    </xf>
    <xf numFmtId="0" fontId="2" fillId="0" borderId="13" xfId="0" applyFont="1" applyFill="1" applyBorder="1" applyProtection="1"/>
    <xf numFmtId="0" fontId="11" fillId="0" borderId="0" xfId="0" applyFont="1" applyFill="1" applyBorder="1" applyAlignment="1" applyProtection="1">
      <alignment horizontal="left" vertical="top"/>
    </xf>
    <xf numFmtId="0" fontId="2" fillId="0" borderId="0" xfId="0" applyFont="1" applyFill="1" applyBorder="1" applyAlignment="1" applyProtection="1">
      <alignment horizontal="right"/>
    </xf>
    <xf numFmtId="0" fontId="23" fillId="0" borderId="0" xfId="0" applyFont="1" applyFill="1" applyBorder="1" applyAlignment="1"/>
    <xf numFmtId="0" fontId="2" fillId="0" borderId="0" xfId="0" applyFont="1" applyFill="1" applyBorder="1" applyAlignment="1" applyProtection="1">
      <alignment horizontal="left" vertical="top"/>
    </xf>
    <xf numFmtId="0" fontId="2" fillId="0" borderId="9" xfId="0" applyFont="1" applyFill="1" applyBorder="1" applyAlignment="1" applyProtection="1">
      <alignment horizontal="right"/>
    </xf>
    <xf numFmtId="0" fontId="23" fillId="0" borderId="0" xfId="0" applyFont="1" applyFill="1" applyBorder="1" applyAlignment="1" applyProtection="1"/>
    <xf numFmtId="0" fontId="2" fillId="0" borderId="0" xfId="0" applyFont="1" applyFill="1" applyBorder="1" applyAlignment="1" applyProtection="1">
      <alignment horizontal="center"/>
    </xf>
    <xf numFmtId="0" fontId="2" fillId="0" borderId="0" xfId="0" applyFont="1" applyFill="1" applyBorder="1" applyAlignment="1" applyProtection="1">
      <alignment horizontal="left"/>
    </xf>
    <xf numFmtId="0" fontId="2" fillId="0" borderId="9" xfId="0" applyFont="1" applyFill="1" applyBorder="1" applyAlignment="1" applyProtection="1">
      <alignment horizontal="center"/>
    </xf>
    <xf numFmtId="0" fontId="2" fillId="0" borderId="0" xfId="0" applyFont="1" applyProtection="1"/>
    <xf numFmtId="0" fontId="11" fillId="0" borderId="0" xfId="0" applyFont="1" applyFill="1" applyBorder="1" applyAlignment="1" applyProtection="1">
      <alignment horizontal="right"/>
    </xf>
    <xf numFmtId="0" fontId="11" fillId="0" borderId="0" xfId="0" applyFont="1" applyFill="1" applyBorder="1" applyAlignment="1" applyProtection="1">
      <alignment horizontal="center" shrinkToFit="1"/>
    </xf>
    <xf numFmtId="0" fontId="44" fillId="0" borderId="0" xfId="0" applyFont="1" applyBorder="1" applyProtection="1"/>
    <xf numFmtId="0" fontId="2" fillId="0" borderId="0" xfId="0" applyFont="1" applyBorder="1" applyProtection="1"/>
    <xf numFmtId="0" fontId="2" fillId="0" borderId="14" xfId="0" applyFont="1" applyFill="1" applyBorder="1" applyProtection="1"/>
    <xf numFmtId="0" fontId="2" fillId="0" borderId="3" xfId="0" applyFont="1" applyFill="1" applyBorder="1" applyProtection="1"/>
    <xf numFmtId="0" fontId="11" fillId="0" borderId="3" xfId="0" applyFont="1" applyFill="1" applyBorder="1" applyAlignment="1" applyProtection="1">
      <alignment horizontal="right"/>
    </xf>
    <xf numFmtId="0" fontId="11" fillId="0" borderId="3" xfId="0" applyFont="1" applyFill="1" applyBorder="1" applyAlignment="1" applyProtection="1">
      <alignment horizontal="center" shrinkToFit="1"/>
    </xf>
    <xf numFmtId="0" fontId="24" fillId="0" borderId="0" xfId="0" applyFont="1" applyBorder="1" applyAlignment="1" applyProtection="1">
      <alignment horizontal="right"/>
    </xf>
    <xf numFmtId="44" fontId="2" fillId="0" borderId="0" xfId="2" applyFont="1" applyFill="1" applyBorder="1" applyAlignment="1" applyProtection="1"/>
    <xf numFmtId="0" fontId="2" fillId="0" borderId="0" xfId="0" applyFont="1" applyFill="1" applyBorder="1" applyAlignment="1"/>
    <xf numFmtId="14" fontId="3" fillId="3" borderId="2" xfId="0" applyNumberFormat="1" applyFont="1" applyFill="1" applyBorder="1" applyAlignment="1" applyProtection="1">
      <alignment horizontal="center"/>
      <protection locked="0"/>
    </xf>
    <xf numFmtId="0" fontId="6" fillId="0" borderId="0" xfId="0" applyFont="1" applyFill="1" applyBorder="1" applyAlignment="1" applyProtection="1">
      <alignment horizontal="right" wrapText="1"/>
    </xf>
    <xf numFmtId="164" fontId="2" fillId="3" borderId="12" xfId="0" applyNumberFormat="1" applyFont="1" applyFill="1" applyBorder="1" applyAlignment="1" applyProtection="1">
      <alignment horizontal="center"/>
      <protection locked="0"/>
    </xf>
    <xf numFmtId="0" fontId="6" fillId="0" borderId="0" xfId="0" applyFont="1" applyFill="1" applyBorder="1" applyAlignment="1" applyProtection="1">
      <alignment horizontal="center" wrapText="1"/>
    </xf>
    <xf numFmtId="44" fontId="2" fillId="0" borderId="0" xfId="2" applyFont="1" applyBorder="1" applyAlignment="1" applyProtection="1">
      <alignment horizontal="left" shrinkToFit="1"/>
    </xf>
    <xf numFmtId="44" fontId="2" fillId="0" borderId="15" xfId="2" applyFont="1" applyFill="1" applyBorder="1" applyAlignment="1" applyProtection="1">
      <alignment horizontal="left" shrinkToFit="1"/>
    </xf>
    <xf numFmtId="0" fontId="7" fillId="6" borderId="0" xfId="3" applyFill="1" applyAlignment="1" applyProtection="1"/>
    <xf numFmtId="0" fontId="7" fillId="6" borderId="0" xfId="3" applyFill="1" applyBorder="1" applyAlignment="1" applyProtection="1">
      <protection locked="0"/>
    </xf>
    <xf numFmtId="0" fontId="7" fillId="6" borderId="0" xfId="3" applyFill="1" applyAlignment="1" applyProtection="1">
      <protection locked="0"/>
    </xf>
    <xf numFmtId="43" fontId="11" fillId="6" borderId="0" xfId="1" applyFont="1" applyFill="1"/>
    <xf numFmtId="43" fontId="11" fillId="6" borderId="3" xfId="1" applyFont="1" applyFill="1" applyBorder="1"/>
    <xf numFmtId="0" fontId="33" fillId="0" borderId="0" xfId="4" applyFont="1" applyAlignment="1" applyProtection="1">
      <alignment horizontal="left"/>
    </xf>
    <xf numFmtId="0" fontId="33" fillId="2" borderId="0" xfId="4" applyFont="1" applyFill="1" applyAlignment="1" applyProtection="1">
      <alignment horizontal="left"/>
    </xf>
    <xf numFmtId="0" fontId="2" fillId="0" borderId="0" xfId="0" applyFont="1"/>
    <xf numFmtId="0" fontId="7" fillId="0" borderId="5" xfId="3" applyBorder="1" applyAlignment="1" applyProtection="1">
      <protection locked="0"/>
    </xf>
    <xf numFmtId="0" fontId="34" fillId="6" borderId="0" xfId="3" applyFont="1" applyFill="1" applyBorder="1" applyAlignment="1" applyProtection="1">
      <protection locked="0"/>
    </xf>
    <xf numFmtId="0" fontId="2" fillId="6" borderId="0" xfId="0" applyFont="1" applyFill="1"/>
    <xf numFmtId="0" fontId="0" fillId="6" borderId="0" xfId="0" applyFill="1"/>
    <xf numFmtId="0" fontId="6" fillId="6" borderId="0" xfId="0" applyFont="1" applyFill="1"/>
    <xf numFmtId="0" fontId="0" fillId="6" borderId="0" xfId="0" applyFill="1" applyProtection="1">
      <protection locked="0"/>
    </xf>
    <xf numFmtId="0" fontId="1" fillId="6" borderId="0" xfId="0" applyFont="1" applyFill="1"/>
    <xf numFmtId="0" fontId="8" fillId="6" borderId="0" xfId="0" applyFont="1" applyFill="1" applyBorder="1" applyAlignment="1">
      <alignment horizontal="center" wrapText="1"/>
    </xf>
    <xf numFmtId="0" fontId="45" fillId="6" borderId="13" xfId="0" applyFont="1" applyFill="1" applyBorder="1" applyAlignment="1"/>
    <xf numFmtId="0" fontId="45" fillId="6" borderId="0" xfId="0" applyFont="1" applyFill="1" applyBorder="1" applyAlignment="1"/>
    <xf numFmtId="0" fontId="45" fillId="6" borderId="0" xfId="0" applyFont="1" applyFill="1" applyBorder="1" applyAlignment="1">
      <alignment horizontal="center"/>
    </xf>
    <xf numFmtId="0" fontId="1" fillId="6" borderId="0" xfId="0" applyFont="1" applyFill="1" applyAlignment="1">
      <alignment horizontal="center"/>
    </xf>
    <xf numFmtId="0" fontId="1" fillId="6" borderId="0" xfId="0" applyFont="1" applyFill="1" applyBorder="1" applyAlignment="1">
      <alignment horizontal="right"/>
    </xf>
    <xf numFmtId="0" fontId="30" fillId="6" borderId="11" xfId="0" applyFont="1" applyFill="1" applyBorder="1" applyAlignment="1">
      <alignment horizontal="center"/>
    </xf>
    <xf numFmtId="0" fontId="39" fillId="6" borderId="4" xfId="0" applyFont="1" applyFill="1" applyBorder="1" applyAlignment="1"/>
    <xf numFmtId="0" fontId="39" fillId="6" borderId="5" xfId="0" applyFont="1" applyFill="1" applyBorder="1" applyAlignment="1"/>
    <xf numFmtId="0" fontId="39" fillId="6" borderId="0" xfId="0" applyFont="1" applyFill="1" applyBorder="1" applyAlignment="1">
      <alignment horizontal="center"/>
    </xf>
    <xf numFmtId="14" fontId="1" fillId="6" borderId="0" xfId="0" applyNumberFormat="1" applyFont="1" applyFill="1" applyAlignment="1">
      <alignment horizontal="center"/>
    </xf>
    <xf numFmtId="0" fontId="31" fillId="6" borderId="8" xfId="0" applyFont="1" applyFill="1" applyBorder="1" applyAlignment="1">
      <alignment horizontal="center" wrapText="1"/>
    </xf>
    <xf numFmtId="6" fontId="8" fillId="6" borderId="4" xfId="0" applyNumberFormat="1" applyFont="1" applyFill="1" applyBorder="1" applyAlignment="1">
      <alignment horizontal="right"/>
    </xf>
    <xf numFmtId="9" fontId="46" fillId="6" borderId="6" xfId="0" applyNumberFormat="1" applyFont="1" applyFill="1" applyBorder="1" applyAlignment="1">
      <alignment horizontal="center"/>
    </xf>
    <xf numFmtId="0" fontId="11" fillId="6" borderId="14" xfId="0" applyFont="1" applyFill="1" applyBorder="1" applyAlignment="1"/>
    <xf numFmtId="6" fontId="1" fillId="6" borderId="14" xfId="0" applyNumberFormat="1" applyFont="1" applyFill="1" applyBorder="1" applyAlignment="1">
      <alignment horizontal="right"/>
    </xf>
    <xf numFmtId="8" fontId="1" fillId="6" borderId="16" xfId="0" applyNumberFormat="1" applyFont="1" applyFill="1" applyBorder="1"/>
    <xf numFmtId="6" fontId="1" fillId="6" borderId="4" xfId="0" applyNumberFormat="1" applyFont="1" applyFill="1" applyBorder="1" applyAlignment="1" applyProtection="1">
      <alignment horizontal="right"/>
    </xf>
    <xf numFmtId="2" fontId="1" fillId="6" borderId="0" xfId="0" applyNumberFormat="1" applyFont="1" applyFill="1" applyAlignment="1">
      <alignment horizontal="center" wrapText="1"/>
    </xf>
    <xf numFmtId="0" fontId="11" fillId="6" borderId="4" xfId="0" applyFont="1" applyFill="1" applyBorder="1" applyAlignment="1"/>
    <xf numFmtId="6" fontId="1" fillId="6" borderId="4" xfId="0" applyNumberFormat="1" applyFont="1" applyFill="1" applyBorder="1" applyAlignment="1">
      <alignment horizontal="right"/>
    </xf>
    <xf numFmtId="8" fontId="1" fillId="6" borderId="6" xfId="0" applyNumberFormat="1" applyFont="1" applyFill="1" applyBorder="1"/>
    <xf numFmtId="0" fontId="1" fillId="6" borderId="0" xfId="0" applyFont="1" applyFill="1" applyAlignment="1">
      <alignment horizontal="right" wrapText="1"/>
    </xf>
    <xf numFmtId="6" fontId="1" fillId="6" borderId="14" xfId="0" applyNumberFormat="1" applyFont="1" applyFill="1" applyBorder="1" applyAlignment="1" applyProtection="1">
      <alignment horizontal="right"/>
    </xf>
    <xf numFmtId="0" fontId="11" fillId="6" borderId="12" xfId="0" applyFont="1" applyFill="1" applyBorder="1" applyAlignment="1"/>
    <xf numFmtId="0" fontId="5" fillId="6" borderId="11" xfId="0" applyFont="1" applyFill="1" applyBorder="1" applyAlignment="1"/>
    <xf numFmtId="6" fontId="8" fillId="6" borderId="14" xfId="0" applyNumberFormat="1" applyFont="1" applyFill="1" applyBorder="1" applyAlignment="1">
      <alignment horizontal="right"/>
    </xf>
    <xf numFmtId="0" fontId="2" fillId="6" borderId="0" xfId="0" applyFont="1" applyFill="1" applyBorder="1"/>
    <xf numFmtId="0" fontId="32" fillId="6" borderId="0" xfId="0" applyFont="1" applyFill="1"/>
    <xf numFmtId="0" fontId="11" fillId="6" borderId="0" xfId="0" applyFont="1" applyFill="1"/>
    <xf numFmtId="2" fontId="11" fillId="6" borderId="0" xfId="0" applyNumberFormat="1" applyFont="1" applyFill="1"/>
    <xf numFmtId="0" fontId="2" fillId="6" borderId="0" xfId="0" applyFont="1" applyFill="1" applyAlignment="1">
      <alignment horizontal="left" wrapText="1"/>
    </xf>
    <xf numFmtId="0" fontId="8" fillId="6" borderId="0" xfId="0" applyFont="1" applyFill="1" applyAlignment="1">
      <alignment horizontal="left" wrapText="1"/>
    </xf>
    <xf numFmtId="0" fontId="0" fillId="6" borderId="0" xfId="0" applyFill="1" applyAlignment="1">
      <alignment horizontal="center"/>
    </xf>
    <xf numFmtId="0" fontId="35" fillId="0" borderId="0" xfId="0" applyFont="1" applyAlignment="1" applyProtection="1">
      <alignment horizontal="right" vertical="top" wrapText="1"/>
    </xf>
    <xf numFmtId="0" fontId="47" fillId="0" borderId="0" xfId="0" applyFont="1"/>
    <xf numFmtId="0" fontId="35" fillId="0" borderId="0" xfId="0" applyFont="1" applyAlignment="1" applyProtection="1">
      <alignment horizontal="right" wrapText="1"/>
    </xf>
    <xf numFmtId="0" fontId="2" fillId="0" borderId="0" xfId="0" applyFont="1" applyBorder="1" applyAlignment="1" applyProtection="1"/>
    <xf numFmtId="0" fontId="2" fillId="0" borderId="0" xfId="0" applyFont="1" applyBorder="1" applyAlignment="1"/>
    <xf numFmtId="0" fontId="3" fillId="0" borderId="0" xfId="0" applyFont="1" applyFill="1" applyBorder="1" applyAlignment="1" applyProtection="1">
      <alignment horizontal="left" wrapText="1"/>
    </xf>
    <xf numFmtId="44" fontId="2" fillId="0" borderId="4" xfId="0" applyNumberFormat="1" applyFont="1" applyFill="1" applyBorder="1" applyAlignment="1" applyProtection="1"/>
    <xf numFmtId="0" fontId="2" fillId="0" borderId="6" xfId="0" applyFont="1" applyFill="1" applyBorder="1" applyAlignment="1" applyProtection="1"/>
    <xf numFmtId="0" fontId="5" fillId="0" borderId="14" xfId="0" applyFont="1" applyFill="1" applyBorder="1" applyAlignment="1" applyProtection="1">
      <alignment horizontal="right" shrinkToFit="1"/>
    </xf>
    <xf numFmtId="0" fontId="5" fillId="0" borderId="16" xfId="0" applyFont="1" applyFill="1" applyBorder="1" applyAlignment="1" applyProtection="1">
      <alignment horizontal="right" shrinkToFit="1"/>
    </xf>
    <xf numFmtId="0" fontId="2" fillId="0" borderId="4" xfId="0" applyFont="1" applyFill="1" applyBorder="1" applyAlignment="1" applyProtection="1">
      <alignment horizontal="center"/>
    </xf>
    <xf numFmtId="0" fontId="2" fillId="0" borderId="6" xfId="0" applyFont="1" applyFill="1" applyBorder="1" applyAlignment="1" applyProtection="1">
      <alignment horizontal="center"/>
    </xf>
    <xf numFmtId="0" fontId="2" fillId="0" borderId="4" xfId="0" applyFont="1" applyFill="1" applyBorder="1" applyAlignment="1" applyProtection="1"/>
    <xf numFmtId="0" fontId="11" fillId="0" borderId="13" xfId="0" applyFont="1" applyFill="1" applyBorder="1" applyAlignment="1" applyProtection="1">
      <alignment horizontal="center" shrinkToFit="1"/>
    </xf>
    <xf numFmtId="0" fontId="11" fillId="0" borderId="9" xfId="0" applyFont="1" applyFill="1" applyBorder="1" applyAlignment="1" applyProtection="1">
      <alignment horizontal="center" shrinkToFit="1"/>
    </xf>
    <xf numFmtId="0" fontId="11" fillId="0" borderId="14" xfId="0" applyFont="1" applyFill="1" applyBorder="1" applyAlignment="1" applyProtection="1">
      <alignment horizontal="center" shrinkToFit="1"/>
    </xf>
    <xf numFmtId="0" fontId="11" fillId="0" borderId="16" xfId="0" applyFont="1" applyFill="1" applyBorder="1" applyAlignment="1" applyProtection="1">
      <alignment horizontal="center" shrinkToFit="1"/>
    </xf>
    <xf numFmtId="0" fontId="22" fillId="0" borderId="3" xfId="0" applyFont="1" applyFill="1" applyBorder="1" applyAlignment="1" applyProtection="1">
      <alignment horizontal="center" vertical="top"/>
    </xf>
    <xf numFmtId="0" fontId="22" fillId="0" borderId="16" xfId="0" applyFont="1" applyFill="1" applyBorder="1" applyAlignment="1" applyProtection="1">
      <alignment horizontal="center" vertical="top"/>
    </xf>
    <xf numFmtId="0" fontId="23" fillId="0" borderId="12" xfId="0" applyFont="1" applyFill="1" applyBorder="1" applyAlignment="1" applyProtection="1"/>
    <xf numFmtId="0" fontId="0" fillId="0" borderId="12" xfId="0" applyFill="1" applyBorder="1" applyAlignment="1" applyProtection="1"/>
    <xf numFmtId="0" fontId="2" fillId="0" borderId="12" xfId="0" applyFont="1" applyFill="1" applyBorder="1" applyAlignment="1" applyProtection="1"/>
    <xf numFmtId="0" fontId="2" fillId="0" borderId="0" xfId="0" applyFont="1" applyFill="1" applyBorder="1" applyAlignment="1" applyProtection="1">
      <alignment horizontal="center"/>
    </xf>
    <xf numFmtId="0" fontId="6" fillId="0" borderId="4" xfId="0" applyFont="1" applyBorder="1" applyAlignment="1" applyProtection="1">
      <alignment horizontal="left" wrapText="1"/>
    </xf>
    <xf numFmtId="0" fontId="6" fillId="0" borderId="5" xfId="0" applyFont="1" applyBorder="1" applyAlignment="1" applyProtection="1">
      <alignment horizontal="left" wrapText="1"/>
    </xf>
    <xf numFmtId="0" fontId="6" fillId="0" borderId="15" xfId="0" applyFont="1" applyBorder="1" applyAlignment="1" applyProtection="1">
      <alignment horizontal="left" wrapText="1"/>
    </xf>
    <xf numFmtId="0" fontId="6" fillId="0" borderId="7" xfId="0" applyFont="1" applyBorder="1" applyAlignment="1" applyProtection="1">
      <alignment horizontal="left" wrapText="1"/>
    </xf>
    <xf numFmtId="0" fontId="20" fillId="0" borderId="36" xfId="0" applyFont="1" applyBorder="1" applyAlignment="1" applyProtection="1">
      <alignment horizontal="center"/>
    </xf>
    <xf numFmtId="0" fontId="20" fillId="0" borderId="15" xfId="0" applyFont="1" applyBorder="1" applyAlignment="1" applyProtection="1">
      <alignment horizontal="center"/>
    </xf>
    <xf numFmtId="0" fontId="20" fillId="0" borderId="7" xfId="0" applyFont="1" applyBorder="1" applyAlignment="1" applyProtection="1">
      <alignment horizontal="center"/>
    </xf>
    <xf numFmtId="0" fontId="2" fillId="0" borderId="36" xfId="0" applyFont="1" applyBorder="1" applyAlignment="1" applyProtection="1">
      <alignment horizontal="center"/>
    </xf>
    <xf numFmtId="0" fontId="2" fillId="0" borderId="15" xfId="0" applyFont="1" applyBorder="1" applyAlignment="1" applyProtection="1">
      <alignment horizontal="center"/>
    </xf>
    <xf numFmtId="0" fontId="2" fillId="0" borderId="9" xfId="0" applyFont="1" applyBorder="1" applyAlignment="1" applyProtection="1">
      <alignment horizontal="center"/>
    </xf>
    <xf numFmtId="0" fontId="11" fillId="3" borderId="22" xfId="0" applyFont="1" applyFill="1" applyBorder="1" applyAlignment="1" applyProtection="1">
      <alignment horizontal="center" vertical="top"/>
    </xf>
    <xf numFmtId="0" fontId="11" fillId="3" borderId="37" xfId="0" applyFont="1" applyFill="1" applyBorder="1" applyAlignment="1" applyProtection="1">
      <alignment horizontal="center" vertical="top"/>
    </xf>
    <xf numFmtId="0" fontId="11" fillId="3" borderId="23" xfId="0" applyFont="1" applyFill="1" applyBorder="1" applyAlignment="1" applyProtection="1">
      <alignment horizontal="center" vertical="top"/>
    </xf>
    <xf numFmtId="0" fontId="2" fillId="3" borderId="22" xfId="0" applyFont="1" applyFill="1" applyBorder="1" applyAlignment="1" applyProtection="1">
      <alignment horizontal="center"/>
    </xf>
    <xf numFmtId="0" fontId="2" fillId="3" borderId="37" xfId="0" applyFont="1" applyFill="1" applyBorder="1" applyAlignment="1" applyProtection="1">
      <alignment horizontal="center"/>
    </xf>
    <xf numFmtId="0" fontId="2" fillId="3" borderId="23" xfId="0" applyFont="1" applyFill="1" applyBorder="1" applyAlignment="1" applyProtection="1">
      <alignment horizontal="center"/>
    </xf>
    <xf numFmtId="0" fontId="15" fillId="0" borderId="36" xfId="0" applyFont="1" applyBorder="1" applyAlignment="1" applyProtection="1">
      <alignment horizontal="left" vertical="top" wrapText="1"/>
    </xf>
    <xf numFmtId="0" fontId="6" fillId="0" borderId="15"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17" fillId="0" borderId="14" xfId="0" applyFont="1" applyBorder="1" applyAlignment="1" applyProtection="1">
      <alignment horizontal="left" wrapText="1"/>
    </xf>
    <xf numFmtId="0" fontId="0" fillId="0" borderId="3" xfId="0" applyBorder="1" applyProtection="1"/>
    <xf numFmtId="0" fontId="0" fillId="0" borderId="0" xfId="0" applyBorder="1" applyProtection="1"/>
    <xf numFmtId="0" fontId="0" fillId="0" borderId="9" xfId="0" applyBorder="1" applyProtection="1"/>
    <xf numFmtId="0" fontId="11" fillId="0" borderId="0" xfId="0" applyFont="1" applyBorder="1" applyAlignment="1" applyProtection="1">
      <alignment horizontal="center" vertical="center" wrapText="1"/>
    </xf>
    <xf numFmtId="0" fontId="4" fillId="3" borderId="22" xfId="0" applyFont="1" applyFill="1" applyBorder="1" applyAlignment="1" applyProtection="1">
      <protection locked="0"/>
    </xf>
    <xf numFmtId="0" fontId="4" fillId="3" borderId="37" xfId="0" applyFont="1" applyFill="1" applyBorder="1" applyAlignment="1" applyProtection="1">
      <protection locked="0"/>
    </xf>
    <xf numFmtId="0" fontId="4" fillId="3" borderId="23" xfId="0" applyFont="1" applyFill="1" applyBorder="1" applyAlignment="1" applyProtection="1">
      <protection locked="0"/>
    </xf>
    <xf numFmtId="0" fontId="4" fillId="3" borderId="22" xfId="0" applyFont="1" applyFill="1" applyBorder="1" applyAlignment="1" applyProtection="1">
      <alignment horizontal="left" vertical="top"/>
      <protection locked="0"/>
    </xf>
    <xf numFmtId="0" fontId="2" fillId="3" borderId="4" xfId="0" applyFont="1" applyFill="1" applyBorder="1" applyAlignment="1" applyProtection="1">
      <alignment wrapText="1"/>
      <protection locked="0"/>
    </xf>
    <xf numFmtId="0" fontId="0" fillId="3" borderId="5" xfId="0" applyFill="1" applyBorder="1" applyAlignment="1" applyProtection="1">
      <alignment wrapText="1"/>
      <protection locked="0"/>
    </xf>
    <xf numFmtId="0" fontId="0" fillId="3" borderId="6" xfId="0" applyFill="1" applyBorder="1" applyAlignment="1" applyProtection="1">
      <alignment wrapText="1"/>
      <protection locked="0"/>
    </xf>
    <xf numFmtId="0" fontId="6" fillId="4" borderId="4" xfId="0" applyFont="1" applyFill="1" applyBorder="1" applyAlignment="1" applyProtection="1">
      <alignment horizontal="right"/>
    </xf>
    <xf numFmtId="0" fontId="6" fillId="4" borderId="5" xfId="0" applyFont="1" applyFill="1" applyBorder="1" applyAlignment="1" applyProtection="1">
      <alignment horizontal="right"/>
    </xf>
    <xf numFmtId="0" fontId="12" fillId="5" borderId="4" xfId="0" applyFont="1" applyFill="1" applyBorder="1" applyAlignment="1" applyProtection="1">
      <alignment horizontal="left"/>
    </xf>
    <xf numFmtId="0" fontId="0" fillId="0" borderId="5" xfId="0" applyBorder="1" applyAlignment="1" applyProtection="1">
      <alignment horizontal="left"/>
    </xf>
    <xf numFmtId="0" fontId="0" fillId="0" borderId="6" xfId="0" applyBorder="1" applyAlignment="1" applyProtection="1">
      <alignment horizontal="left"/>
    </xf>
    <xf numFmtId="0" fontId="6" fillId="0" borderId="8" xfId="0" applyFont="1" applyBorder="1" applyAlignment="1" applyProtection="1">
      <alignment horizontal="center" vertical="top" textRotation="90" wrapText="1" readingOrder="1"/>
    </xf>
    <xf numFmtId="0" fontId="6" fillId="0" borderId="11" xfId="0" applyFont="1" applyBorder="1" applyAlignment="1" applyProtection="1">
      <alignment horizontal="center" vertical="top" textRotation="90" wrapText="1" readingOrder="1"/>
    </xf>
    <xf numFmtId="0" fontId="5" fillId="5" borderId="4" xfId="0" applyFont="1" applyFill="1" applyBorder="1" applyAlignment="1" applyProtection="1">
      <alignment horizontal="center"/>
    </xf>
    <xf numFmtId="0" fontId="0" fillId="0" borderId="6" xfId="0" applyBorder="1" applyAlignment="1" applyProtection="1">
      <alignment horizontal="center"/>
    </xf>
    <xf numFmtId="0" fontId="5" fillId="5" borderId="4" xfId="0" applyFont="1" applyFill="1" applyBorder="1" applyAlignment="1" applyProtection="1">
      <alignment horizontal="center" wrapText="1"/>
    </xf>
    <xf numFmtId="0" fontId="0" fillId="0" borderId="5" xfId="0" applyBorder="1" applyAlignment="1" applyProtection="1">
      <alignment horizontal="center" wrapText="1"/>
    </xf>
    <xf numFmtId="0" fontId="0" fillId="0" borderId="6" xfId="0" applyBorder="1" applyAlignment="1" applyProtection="1">
      <alignment horizontal="center" wrapText="1"/>
    </xf>
    <xf numFmtId="0" fontId="6" fillId="5" borderId="6" xfId="0" applyFont="1" applyFill="1" applyBorder="1" applyAlignment="1" applyProtection="1">
      <alignment horizontal="center"/>
    </xf>
    <xf numFmtId="0" fontId="2" fillId="3" borderId="4" xfId="0" applyFont="1" applyFill="1" applyBorder="1" applyAlignment="1" applyProtection="1">
      <alignment horizontal="left"/>
      <protection locked="0"/>
    </xf>
    <xf numFmtId="0" fontId="0" fillId="3" borderId="6" xfId="0" applyFill="1" applyBorder="1" applyAlignment="1" applyProtection="1">
      <alignment horizontal="left"/>
      <protection locked="0"/>
    </xf>
    <xf numFmtId="0" fontId="2" fillId="3" borderId="4" xfId="0" applyFont="1" applyFill="1" applyBorder="1" applyAlignment="1" applyProtection="1">
      <alignment wrapText="1" shrinkToFit="1"/>
      <protection locked="0"/>
    </xf>
    <xf numFmtId="0" fontId="0" fillId="3" borderId="5" xfId="0" applyFill="1" applyBorder="1" applyAlignment="1" applyProtection="1">
      <alignment wrapText="1" shrinkToFit="1"/>
      <protection locked="0"/>
    </xf>
    <xf numFmtId="0" fontId="2" fillId="3" borderId="12" xfId="0" applyFont="1" applyFill="1" applyBorder="1" applyAlignment="1" applyProtection="1">
      <alignment wrapText="1"/>
      <protection locked="0"/>
    </xf>
    <xf numFmtId="0" fontId="6" fillId="0" borderId="8" xfId="0" applyFont="1" applyBorder="1" applyAlignment="1" applyProtection="1">
      <alignment horizontal="center" textRotation="90" wrapText="1" readingOrder="1"/>
    </xf>
    <xf numFmtId="0" fontId="6" fillId="0" borderId="10" xfId="0" applyFont="1" applyBorder="1" applyAlignment="1" applyProtection="1">
      <alignment horizontal="center" textRotation="90" wrapText="1" readingOrder="1"/>
    </xf>
    <xf numFmtId="0" fontId="39" fillId="0" borderId="4" xfId="0" applyFont="1" applyBorder="1" applyAlignment="1" applyProtection="1">
      <alignment horizontal="center" shrinkToFit="1"/>
    </xf>
    <xf numFmtId="0" fontId="39" fillId="0" borderId="5" xfId="0" applyFont="1" applyBorder="1" applyAlignment="1" applyProtection="1">
      <alignment horizontal="center" shrinkToFit="1"/>
    </xf>
    <xf numFmtId="0" fontId="39" fillId="0" borderId="6" xfId="0" applyFont="1" applyBorder="1" applyAlignment="1" applyProtection="1">
      <alignment horizontal="center" shrinkToFit="1"/>
    </xf>
    <xf numFmtId="0" fontId="45" fillId="0" borderId="4" xfId="0" applyFont="1" applyBorder="1" applyAlignment="1" applyProtection="1">
      <alignment horizontal="center"/>
    </xf>
    <xf numFmtId="0" fontId="41" fillId="0" borderId="5" xfId="0" applyFont="1" applyBorder="1" applyAlignment="1" applyProtection="1">
      <alignment horizontal="center"/>
    </xf>
    <xf numFmtId="0" fontId="41" fillId="0" borderId="6" xfId="0" applyFont="1" applyBorder="1" applyAlignment="1" applyProtection="1">
      <alignment horizontal="center"/>
    </xf>
    <xf numFmtId="0" fontId="6" fillId="0" borderId="36" xfId="0" applyFont="1" applyBorder="1" applyAlignment="1" applyProtection="1">
      <alignment horizontal="center" wrapText="1"/>
    </xf>
    <xf numFmtId="0" fontId="6" fillId="0" borderId="15" xfId="0" applyFont="1" applyBorder="1" applyAlignment="1" applyProtection="1">
      <alignment horizontal="center" wrapText="1"/>
    </xf>
    <xf numFmtId="0" fontId="6" fillId="0" borderId="7" xfId="0" applyFont="1" applyBorder="1" applyAlignment="1" applyProtection="1">
      <alignment horizontal="center" wrapText="1"/>
    </xf>
    <xf numFmtId="0" fontId="8" fillId="0" borderId="4" xfId="0" applyFont="1" applyBorder="1" applyAlignment="1" applyProtection="1">
      <alignment horizontal="center" wrapText="1"/>
    </xf>
    <xf numFmtId="0" fontId="8" fillId="0" borderId="5" xfId="0" applyFont="1" applyBorder="1" applyAlignment="1" applyProtection="1">
      <alignment horizontal="center" wrapText="1"/>
    </xf>
    <xf numFmtId="0" fontId="8" fillId="0" borderId="6" xfId="0" applyFont="1" applyBorder="1" applyAlignment="1" applyProtection="1">
      <alignment horizontal="center" wrapText="1"/>
    </xf>
    <xf numFmtId="0" fontId="46" fillId="0" borderId="4" xfId="0" applyFont="1" applyBorder="1" applyAlignment="1" applyProtection="1">
      <alignment horizontal="center"/>
    </xf>
    <xf numFmtId="0" fontId="46" fillId="0" borderId="5" xfId="0" applyFont="1" applyBorder="1" applyAlignment="1" applyProtection="1">
      <alignment horizontal="center"/>
    </xf>
    <xf numFmtId="0" fontId="43" fillId="0" borderId="6" xfId="0" applyFont="1" applyBorder="1" applyAlignment="1" applyProtection="1">
      <alignment horizontal="center"/>
    </xf>
    <xf numFmtId="0" fontId="5" fillId="0" borderId="0" xfId="0" applyFont="1" applyAlignment="1" applyProtection="1">
      <alignment horizontal="center"/>
    </xf>
    <xf numFmtId="0" fontId="5" fillId="0" borderId="0" xfId="0" applyFont="1" applyBorder="1" applyAlignment="1" applyProtection="1">
      <alignment horizontal="center"/>
    </xf>
    <xf numFmtId="0" fontId="4" fillId="3" borderId="24" xfId="0" applyFont="1" applyFill="1" applyBorder="1" applyAlignment="1" applyProtection="1">
      <protection locked="0"/>
    </xf>
    <xf numFmtId="0" fontId="4" fillId="3" borderId="5" xfId="0" applyFont="1" applyFill="1" applyBorder="1" applyAlignment="1" applyProtection="1">
      <protection locked="0"/>
    </xf>
    <xf numFmtId="0" fontId="4" fillId="3" borderId="25" xfId="0" applyFont="1" applyFill="1" applyBorder="1" applyAlignment="1" applyProtection="1">
      <protection locked="0"/>
    </xf>
    <xf numFmtId="0" fontId="6" fillId="0" borderId="0" xfId="0" applyFont="1" applyBorder="1" applyAlignment="1" applyProtection="1">
      <alignment horizontal="right" wrapText="1"/>
    </xf>
    <xf numFmtId="0" fontId="3" fillId="3" borderId="30" xfId="0" applyFont="1" applyFill="1" applyBorder="1" applyAlignment="1" applyProtection="1">
      <alignment horizontal="center"/>
      <protection locked="0"/>
    </xf>
    <xf numFmtId="0" fontId="3" fillId="3" borderId="31" xfId="0" applyFont="1" applyFill="1" applyBorder="1" applyAlignment="1" applyProtection="1">
      <alignment horizontal="center"/>
      <protection locked="0"/>
    </xf>
    <xf numFmtId="0" fontId="6" fillId="0" borderId="0" xfId="0" applyFont="1" applyBorder="1" applyAlignment="1" applyProtection="1">
      <alignment horizontal="center" wrapText="1"/>
    </xf>
    <xf numFmtId="0" fontId="6" fillId="0" borderId="32" xfId="0" applyFont="1" applyBorder="1" applyAlignment="1" applyProtection="1">
      <alignment horizontal="center" wrapText="1"/>
    </xf>
    <xf numFmtId="0" fontId="4" fillId="3" borderId="33" xfId="0" applyFont="1" applyFill="1" applyBorder="1" applyAlignment="1" applyProtection="1">
      <alignment wrapText="1"/>
      <protection locked="0"/>
    </xf>
    <xf numFmtId="0" fontId="4" fillId="3" borderId="34" xfId="0" applyFont="1" applyFill="1" applyBorder="1" applyAlignment="1" applyProtection="1">
      <alignment wrapText="1"/>
      <protection locked="0"/>
    </xf>
    <xf numFmtId="0" fontId="4" fillId="3" borderId="35" xfId="0" applyFont="1" applyFill="1" applyBorder="1" applyAlignment="1" applyProtection="1">
      <alignment wrapText="1"/>
      <protection locked="0"/>
    </xf>
    <xf numFmtId="0" fontId="2" fillId="0" borderId="24" xfId="0" applyFont="1" applyFill="1" applyBorder="1" applyAlignment="1">
      <alignment horizontal="right" wrapText="1"/>
    </xf>
    <xf numFmtId="0" fontId="2" fillId="0" borderId="25" xfId="0" applyFont="1" applyFill="1" applyBorder="1" applyAlignment="1">
      <alignment horizontal="right" wrapText="1"/>
    </xf>
    <xf numFmtId="0" fontId="4" fillId="3" borderId="22" xfId="0" applyFont="1" applyFill="1" applyBorder="1" applyAlignment="1" applyProtection="1">
      <alignment horizontal="center" shrinkToFit="1"/>
      <protection locked="0"/>
    </xf>
    <xf numFmtId="0" fontId="4" fillId="3" borderId="23" xfId="0" applyFont="1" applyFill="1" applyBorder="1" applyAlignment="1" applyProtection="1">
      <alignment horizontal="center" shrinkToFit="1"/>
      <protection locked="0"/>
    </xf>
    <xf numFmtId="0" fontId="4" fillId="3" borderId="26" xfId="0" applyFont="1" applyFill="1" applyBorder="1" applyAlignment="1" applyProtection="1">
      <protection locked="0"/>
    </xf>
    <xf numFmtId="0" fontId="4" fillId="3" borderId="27" xfId="0" applyFont="1" applyFill="1" applyBorder="1" applyAlignment="1" applyProtection="1">
      <protection locked="0"/>
    </xf>
    <xf numFmtId="0" fontId="4" fillId="3" borderId="28" xfId="0" applyFont="1" applyFill="1" applyBorder="1" applyAlignment="1" applyProtection="1">
      <protection locked="0"/>
    </xf>
    <xf numFmtId="0" fontId="6" fillId="0" borderId="0" xfId="0" applyFont="1" applyBorder="1" applyAlignment="1" applyProtection="1">
      <alignment horizontal="center" vertical="center"/>
    </xf>
    <xf numFmtId="0" fontId="42" fillId="0" borderId="29" xfId="0" applyFont="1" applyBorder="1" applyAlignment="1" applyProtection="1">
      <alignment horizontal="center"/>
    </xf>
    <xf numFmtId="0" fontId="42" fillId="0" borderId="0" xfId="0" applyFont="1" applyBorder="1" applyAlignment="1" applyProtection="1">
      <alignment horizontal="center"/>
    </xf>
    <xf numFmtId="0" fontId="2" fillId="0" borderId="17" xfId="0" applyFont="1" applyFill="1" applyBorder="1" applyAlignment="1" applyProtection="1"/>
    <xf numFmtId="0" fontId="2" fillId="0" borderId="18" xfId="0" applyFont="1" applyFill="1" applyBorder="1" applyAlignment="1" applyProtection="1"/>
    <xf numFmtId="0" fontId="2" fillId="0" borderId="15" xfId="0" applyFont="1" applyFill="1" applyBorder="1" applyAlignment="1" applyProtection="1">
      <alignment horizontal="right" wrapText="1"/>
    </xf>
    <xf numFmtId="0" fontId="2" fillId="0" borderId="19" xfId="0" applyFont="1" applyFill="1" applyBorder="1" applyAlignment="1" applyProtection="1">
      <alignment horizontal="right" wrapText="1"/>
    </xf>
    <xf numFmtId="0" fontId="4" fillId="3" borderId="20" xfId="0" applyFont="1" applyFill="1" applyBorder="1" applyAlignment="1" applyProtection="1">
      <alignment horizontal="center" shrinkToFit="1"/>
      <protection locked="0"/>
    </xf>
    <xf numFmtId="0" fontId="4" fillId="3" borderId="18" xfId="0" applyFont="1" applyFill="1" applyBorder="1" applyAlignment="1" applyProtection="1">
      <alignment horizontal="center" shrinkToFit="1"/>
      <protection locked="0"/>
    </xf>
    <xf numFmtId="0" fontId="2" fillId="0" borderId="21" xfId="0" applyFont="1" applyFill="1" applyBorder="1" applyAlignment="1" applyProtection="1">
      <alignment horizontal="right" wrapText="1"/>
    </xf>
    <xf numFmtId="0" fontId="48" fillId="0" borderId="0" xfId="0" applyFont="1" applyAlignment="1" applyProtection="1">
      <alignment horizontal="center" vertical="center"/>
    </xf>
    <xf numFmtId="0" fontId="42" fillId="0" borderId="0" xfId="0" applyFont="1" applyAlignment="1" applyProtection="1">
      <alignment horizontal="center" vertical="center"/>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8" fillId="6" borderId="0" xfId="0" applyFont="1" applyFill="1" applyBorder="1" applyAlignment="1">
      <alignment horizontal="center" wrapText="1"/>
    </xf>
    <xf numFmtId="0" fontId="39" fillId="6" borderId="4" xfId="0" applyFont="1" applyFill="1" applyBorder="1" applyAlignment="1">
      <alignment horizontal="center"/>
    </xf>
    <xf numFmtId="0" fontId="39" fillId="6" borderId="6" xfId="0" applyFont="1" applyFill="1" applyBorder="1" applyAlignment="1">
      <alignment horizontal="center"/>
    </xf>
    <xf numFmtId="0" fontId="7" fillId="6" borderId="0" xfId="3" applyFill="1" applyAlignment="1" applyProtection="1">
      <alignment horizontal="left"/>
      <protection locked="0"/>
    </xf>
    <xf numFmtId="0" fontId="2" fillId="6" borderId="0" xfId="0" applyFont="1" applyFill="1" applyAlignment="1">
      <alignment horizontal="left" wrapText="1"/>
    </xf>
    <xf numFmtId="0" fontId="1" fillId="6" borderId="0" xfId="0" applyFont="1" applyFill="1" applyAlignment="1">
      <alignment horizontal="center" wrapText="1"/>
    </xf>
    <xf numFmtId="0" fontId="28" fillId="6" borderId="13" xfId="0" applyFont="1" applyFill="1" applyBorder="1" applyAlignment="1">
      <alignment horizontal="center" wrapText="1"/>
    </xf>
    <xf numFmtId="0" fontId="28" fillId="6" borderId="0" xfId="0" applyFont="1" applyFill="1" applyBorder="1" applyAlignment="1">
      <alignment horizontal="center" wrapText="1"/>
    </xf>
    <xf numFmtId="0" fontId="27" fillId="6" borderId="13" xfId="0" applyFont="1" applyFill="1" applyBorder="1" applyAlignment="1">
      <alignment horizontal="center"/>
    </xf>
    <xf numFmtId="0" fontId="27" fillId="6" borderId="0" xfId="0" applyFont="1" applyFill="1" applyBorder="1" applyAlignment="1">
      <alignment horizontal="center"/>
    </xf>
  </cellXfs>
  <cellStyles count="5">
    <cellStyle name="Comma" xfId="1" builtinId="3"/>
    <cellStyle name="Currency" xfId="2" builtinId="4"/>
    <cellStyle name="Hyperlink" xfId="3" builtinId="8"/>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colorado.gov/pacific/osc/travel-fiscal-rul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colorado.gov/pacific/osc/travel-fiscal-rule" TargetMode="External"/><Relationship Id="rId7" Type="http://schemas.openxmlformats.org/officeDocument/2006/relationships/hyperlink" Target="http://www.naco.org/Counties/Pages/CitySearch.aspx" TargetMode="External"/><Relationship Id="rId2" Type="http://schemas.openxmlformats.org/officeDocument/2006/relationships/hyperlink" Target="http://maps.google.com/" TargetMode="External"/><Relationship Id="rId1" Type="http://schemas.openxmlformats.org/officeDocument/2006/relationships/hyperlink" Target="http://www.mapquest.com/" TargetMode="External"/><Relationship Id="rId6" Type="http://schemas.openxmlformats.org/officeDocument/2006/relationships/hyperlink" Target="http://gsa.gov/portal/category/100120" TargetMode="External"/><Relationship Id="rId5" Type="http://schemas.openxmlformats.org/officeDocument/2006/relationships/hyperlink" Target="http://www.randmcnally.com/mileage-calculator.do" TargetMode="External"/><Relationship Id="rId4" Type="http://schemas.openxmlformats.org/officeDocument/2006/relationships/hyperlink" Target="http://www.colorado.gov/pacific/osc/travel-fiscal-ru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workbookViewId="0">
      <selection activeCell="B36" sqref="B36"/>
    </sheetView>
  </sheetViews>
  <sheetFormatPr defaultRowHeight="12.75" x14ac:dyDescent="0.2"/>
  <sheetData>
    <row r="1" spans="1:7" ht="21" x14ac:dyDescent="0.35">
      <c r="A1" s="131" t="s">
        <v>0</v>
      </c>
    </row>
    <row r="2" spans="1:7" ht="21" x14ac:dyDescent="0.35">
      <c r="A2" s="131" t="s">
        <v>127</v>
      </c>
    </row>
    <row r="3" spans="1:7" ht="21" x14ac:dyDescent="0.35">
      <c r="A3" s="132" t="s">
        <v>128</v>
      </c>
    </row>
    <row r="5" spans="1:7" x14ac:dyDescent="0.2">
      <c r="A5" s="176" t="s">
        <v>162</v>
      </c>
      <c r="B5" s="176"/>
      <c r="C5" s="176"/>
      <c r="D5" s="176"/>
      <c r="E5" s="176"/>
      <c r="F5" s="176"/>
      <c r="G5" s="176"/>
    </row>
    <row r="7" spans="1:7" x14ac:dyDescent="0.2">
      <c r="A7" t="s">
        <v>170</v>
      </c>
    </row>
    <row r="9" spans="1:7" x14ac:dyDescent="0.2">
      <c r="A9" s="133" t="s">
        <v>129</v>
      </c>
    </row>
    <row r="11" spans="1:7" x14ac:dyDescent="0.2">
      <c r="A11" s="133" t="s">
        <v>130</v>
      </c>
    </row>
    <row r="12" spans="1:7" x14ac:dyDescent="0.2">
      <c r="A12" s="133" t="s">
        <v>131</v>
      </c>
    </row>
    <row r="14" spans="1:7" x14ac:dyDescent="0.2">
      <c r="A14" s="133" t="s">
        <v>132</v>
      </c>
    </row>
    <row r="15" spans="1:7" x14ac:dyDescent="0.2">
      <c r="A15" s="133" t="s">
        <v>143</v>
      </c>
    </row>
    <row r="16" spans="1:7" x14ac:dyDescent="0.2">
      <c r="A16" s="133"/>
    </row>
    <row r="17" spans="1:2" x14ac:dyDescent="0.2">
      <c r="A17" s="133" t="s">
        <v>133</v>
      </c>
    </row>
    <row r="18" spans="1:2" x14ac:dyDescent="0.2">
      <c r="B18" s="133" t="s">
        <v>139</v>
      </c>
    </row>
    <row r="19" spans="1:2" x14ac:dyDescent="0.2">
      <c r="B19" s="133" t="s">
        <v>134</v>
      </c>
    </row>
    <row r="20" spans="1:2" x14ac:dyDescent="0.2">
      <c r="B20" s="133" t="s">
        <v>135</v>
      </c>
    </row>
    <row r="21" spans="1:2" x14ac:dyDescent="0.2">
      <c r="B21" s="133" t="s">
        <v>136</v>
      </c>
    </row>
    <row r="22" spans="1:2" x14ac:dyDescent="0.2">
      <c r="B22" s="133" t="s">
        <v>137</v>
      </c>
    </row>
    <row r="23" spans="1:2" x14ac:dyDescent="0.2">
      <c r="B23" s="133" t="s">
        <v>138</v>
      </c>
    </row>
    <row r="25" spans="1:2" x14ac:dyDescent="0.2">
      <c r="A25" s="133" t="s">
        <v>140</v>
      </c>
    </row>
    <row r="26" spans="1:2" x14ac:dyDescent="0.2">
      <c r="A26" s="133" t="s">
        <v>141</v>
      </c>
    </row>
    <row r="28" spans="1:2" x14ac:dyDescent="0.2">
      <c r="A28" s="133" t="s">
        <v>142</v>
      </c>
    </row>
  </sheetData>
  <sheetProtection algorithmName="SHA-512" hashValue="u7GFd2nulIuJ2kurCkjp6tY47AUWz8FCUDJnH+tQEvFpbubH6PAiFwl/jwz+IuDWn+PggxChJlaiOKLTWkTlng==" saltValue="y44vNmVPzBhAZOPsqw/4rQ==" spinCount="100000" sheet="1" objects="1" scenarios="1"/>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7"/>
  <sheetViews>
    <sheetView showGridLines="0" zoomScaleNormal="100" workbookViewId="0">
      <selection activeCell="E3" sqref="E3:F3"/>
    </sheetView>
  </sheetViews>
  <sheetFormatPr defaultColWidth="9.28515625" defaultRowHeight="12.75" x14ac:dyDescent="0.2"/>
  <cols>
    <col min="1" max="1" width="13.7109375" style="6" customWidth="1"/>
    <col min="2" max="2" width="3.7109375" style="6" customWidth="1"/>
    <col min="3" max="3" width="15.28515625" style="6" customWidth="1"/>
    <col min="4" max="4" width="10.28515625" style="6" customWidth="1"/>
    <col min="5" max="5" width="11" style="6" customWidth="1"/>
    <col min="6" max="6" width="11.42578125" style="6" customWidth="1"/>
    <col min="7" max="7" width="5.7109375" style="6" customWidth="1"/>
    <col min="8" max="8" width="10.7109375" style="6" customWidth="1"/>
    <col min="9" max="11" width="9.28515625" style="6" customWidth="1"/>
    <col min="12" max="12" width="8.42578125" style="6" customWidth="1"/>
    <col min="13" max="13" width="10.28515625" style="6" customWidth="1"/>
    <col min="14" max="14" width="11" style="6" customWidth="1"/>
    <col min="15" max="15" width="14.28515625" style="6" customWidth="1"/>
    <col min="16" max="16" width="2.7109375" style="6" customWidth="1"/>
    <col min="17" max="16384" width="9.28515625" style="6"/>
  </cols>
  <sheetData>
    <row r="1" spans="1:16" s="4" customFormat="1" ht="23.25" x14ac:dyDescent="0.2">
      <c r="A1" s="1"/>
      <c r="B1" s="2"/>
      <c r="C1" s="2"/>
      <c r="D1" s="2"/>
      <c r="E1" s="294" t="s">
        <v>0</v>
      </c>
      <c r="F1" s="294"/>
      <c r="G1" s="294"/>
      <c r="H1" s="294"/>
      <c r="I1" s="294"/>
      <c r="J1" s="294"/>
      <c r="K1" s="294"/>
      <c r="L1" s="295"/>
      <c r="M1" s="295"/>
      <c r="N1" s="295"/>
      <c r="O1" s="295"/>
      <c r="P1" s="3"/>
    </row>
    <row r="2" spans="1:16" s="4" customFormat="1" ht="16.5" thickBot="1" x14ac:dyDescent="0.25">
      <c r="A2" s="295" t="s">
        <v>1</v>
      </c>
      <c r="B2" s="295"/>
      <c r="C2" s="295"/>
      <c r="D2" s="296"/>
      <c r="E2" s="297" t="s">
        <v>69</v>
      </c>
      <c r="F2" s="297"/>
      <c r="G2" s="297"/>
      <c r="H2" s="297"/>
      <c r="I2" s="297"/>
      <c r="J2" s="297"/>
      <c r="K2" s="297"/>
      <c r="L2" s="295" t="s">
        <v>2</v>
      </c>
      <c r="M2" s="295"/>
      <c r="N2" s="295"/>
      <c r="O2" s="295"/>
      <c r="P2" s="3"/>
    </row>
    <row r="3" spans="1:16" ht="27.75" customHeight="1" thickBot="1" x14ac:dyDescent="0.25">
      <c r="A3" s="287"/>
      <c r="B3" s="288"/>
      <c r="C3" s="289" t="s">
        <v>3</v>
      </c>
      <c r="D3" s="290"/>
      <c r="E3" s="291"/>
      <c r="F3" s="292"/>
      <c r="G3" s="293" t="s">
        <v>4</v>
      </c>
      <c r="H3" s="289"/>
      <c r="I3" s="290"/>
      <c r="J3" s="279"/>
      <c r="K3" s="280"/>
      <c r="L3" s="277" t="s">
        <v>5</v>
      </c>
      <c r="M3" s="278"/>
      <c r="N3" s="279"/>
      <c r="O3" s="280"/>
      <c r="P3" s="5"/>
    </row>
    <row r="4" spans="1:16" ht="28.15" customHeight="1" thickBot="1" x14ac:dyDescent="0.3">
      <c r="A4" s="265" t="s">
        <v>6</v>
      </c>
      <c r="B4" s="265"/>
      <c r="C4" s="281"/>
      <c r="D4" s="282"/>
      <c r="E4" s="282"/>
      <c r="F4" s="282"/>
      <c r="G4" s="282"/>
      <c r="H4" s="282"/>
      <c r="I4" s="283"/>
      <c r="J4" s="285" t="s">
        <v>160</v>
      </c>
      <c r="K4" s="286"/>
      <c r="L4" s="286"/>
      <c r="M4" s="286"/>
      <c r="N4" s="9" t="s">
        <v>7</v>
      </c>
      <c r="O4" s="10"/>
      <c r="P4" s="5"/>
    </row>
    <row r="5" spans="1:16" ht="28.15" customHeight="1" thickBot="1" x14ac:dyDescent="0.3">
      <c r="A5" s="264" t="s">
        <v>8</v>
      </c>
      <c r="B5" s="265"/>
      <c r="C5" s="266"/>
      <c r="D5" s="267"/>
      <c r="E5" s="267"/>
      <c r="F5" s="267"/>
      <c r="G5" s="267"/>
      <c r="H5" s="267"/>
      <c r="I5" s="268"/>
      <c r="J5" s="175" t="s">
        <v>161</v>
      </c>
      <c r="K5" s="11"/>
      <c r="L5" s="7"/>
      <c r="M5" s="284" t="s">
        <v>9</v>
      </c>
      <c r="N5" s="284"/>
      <c r="O5" s="11"/>
      <c r="P5" s="5"/>
    </row>
    <row r="6" spans="1:16" ht="28.15" customHeight="1" thickBot="1" x14ac:dyDescent="0.25">
      <c r="A6" s="264" t="s">
        <v>10</v>
      </c>
      <c r="B6" s="265"/>
      <c r="C6" s="266"/>
      <c r="D6" s="267"/>
      <c r="E6" s="267"/>
      <c r="F6" s="267"/>
      <c r="G6" s="267"/>
      <c r="H6" s="267"/>
      <c r="I6" s="268"/>
      <c r="P6" s="5"/>
    </row>
    <row r="7" spans="1:16" ht="42" customHeight="1" thickBot="1" x14ac:dyDescent="0.3">
      <c r="A7" s="272" t="s">
        <v>63</v>
      </c>
      <c r="B7" s="273"/>
      <c r="C7" s="274"/>
      <c r="D7" s="275"/>
      <c r="E7" s="275"/>
      <c r="F7" s="275"/>
      <c r="G7" s="275"/>
      <c r="H7" s="275"/>
      <c r="I7" s="276"/>
      <c r="J7" s="269" t="s">
        <v>11</v>
      </c>
      <c r="K7" s="269"/>
      <c r="L7" s="270"/>
      <c r="M7" s="271"/>
      <c r="N7" s="121" t="s">
        <v>64</v>
      </c>
      <c r="O7" s="120"/>
      <c r="P7" s="119"/>
    </row>
    <row r="8" spans="1:16" s="16" customFormat="1" ht="48" customHeight="1" x14ac:dyDescent="0.25">
      <c r="A8" s="123"/>
      <c r="B8" s="123"/>
      <c r="C8" s="180" t="s">
        <v>171</v>
      </c>
      <c r="D8" s="180"/>
      <c r="E8" s="180"/>
      <c r="F8" s="180"/>
      <c r="G8" s="180"/>
      <c r="H8" s="180"/>
      <c r="I8" s="180"/>
      <c r="J8" s="180"/>
      <c r="K8" s="180"/>
      <c r="L8" s="180"/>
      <c r="M8" s="180"/>
      <c r="N8" s="180"/>
      <c r="O8" s="180"/>
      <c r="P8" s="119"/>
    </row>
    <row r="9" spans="1:16" s="16" customFormat="1" ht="10.5" customHeight="1" x14ac:dyDescent="0.2">
      <c r="A9" s="12"/>
      <c r="B9" s="12"/>
      <c r="C9" s="13"/>
      <c r="D9" s="13"/>
      <c r="E9" s="13"/>
      <c r="F9" s="13"/>
      <c r="G9" s="13"/>
      <c r="H9" s="13"/>
      <c r="I9" s="13"/>
      <c r="J9" s="14"/>
      <c r="K9" s="14"/>
      <c r="L9" s="14"/>
      <c r="M9" s="15"/>
      <c r="N9" s="13"/>
      <c r="O9" s="13"/>
    </row>
    <row r="10" spans="1:16" x14ac:dyDescent="0.2">
      <c r="A10" s="17"/>
      <c r="B10" s="18"/>
      <c r="C10" s="18"/>
      <c r="D10" s="19" t="s">
        <v>12</v>
      </c>
      <c r="E10" s="134" t="s">
        <v>13</v>
      </c>
      <c r="F10" s="258" t="s">
        <v>14</v>
      </c>
      <c r="G10" s="259"/>
      <c r="H10" s="260"/>
      <c r="I10" s="261" t="s">
        <v>15</v>
      </c>
      <c r="J10" s="262"/>
      <c r="K10" s="262"/>
      <c r="L10" s="263"/>
      <c r="M10" s="20"/>
      <c r="N10" s="21"/>
      <c r="O10" s="22"/>
      <c r="P10" s="23"/>
    </row>
    <row r="11" spans="1:16" ht="15.75" customHeight="1" x14ac:dyDescent="0.2">
      <c r="A11" s="24"/>
      <c r="B11" s="247" t="s">
        <v>16</v>
      </c>
      <c r="C11" s="25"/>
      <c r="D11" s="26" t="s">
        <v>17</v>
      </c>
      <c r="E11" s="27" t="s">
        <v>18</v>
      </c>
      <c r="F11" s="249" t="s">
        <v>167</v>
      </c>
      <c r="G11" s="250"/>
      <c r="H11" s="251"/>
      <c r="I11" s="252" t="s">
        <v>19</v>
      </c>
      <c r="J11" s="253"/>
      <c r="K11" s="254"/>
      <c r="L11" s="28"/>
      <c r="M11" s="29" t="s">
        <v>20</v>
      </c>
      <c r="N11" s="29" t="s">
        <v>21</v>
      </c>
      <c r="O11" s="30"/>
      <c r="P11" s="23"/>
    </row>
    <row r="12" spans="1:16" s="41" customFormat="1" ht="61.15" customHeight="1" x14ac:dyDescent="0.2">
      <c r="A12" s="31" t="s">
        <v>22</v>
      </c>
      <c r="B12" s="248"/>
      <c r="C12" s="255" t="s">
        <v>65</v>
      </c>
      <c r="D12" s="256"/>
      <c r="E12" s="257"/>
      <c r="F12" s="32" t="s">
        <v>23</v>
      </c>
      <c r="G12" s="33" t="s">
        <v>24</v>
      </c>
      <c r="H12" s="33" t="s">
        <v>25</v>
      </c>
      <c r="I12" s="34" t="s">
        <v>26</v>
      </c>
      <c r="J12" s="35" t="s">
        <v>27</v>
      </c>
      <c r="K12" s="36" t="s">
        <v>28</v>
      </c>
      <c r="L12" s="37" t="s">
        <v>29</v>
      </c>
      <c r="M12" s="36" t="s">
        <v>30</v>
      </c>
      <c r="N12" s="38" t="s">
        <v>31</v>
      </c>
      <c r="O12" s="39" t="s">
        <v>124</v>
      </c>
      <c r="P12" s="40"/>
    </row>
    <row r="13" spans="1:16" ht="36" customHeight="1" x14ac:dyDescent="0.2">
      <c r="A13" s="122"/>
      <c r="B13" s="45"/>
      <c r="C13" s="226"/>
      <c r="D13" s="227"/>
      <c r="E13" s="228"/>
      <c r="F13" s="57"/>
      <c r="G13" s="46" t="str">
        <f t="shared" ref="G13:G21" si="0">IF(A13="","",VLOOKUP(A13,Mileage_Rate,3))</f>
        <v/>
      </c>
      <c r="H13" s="47" t="str">
        <f>IF(F13="","",ROUND(F13*G13,2))</f>
        <v/>
      </c>
      <c r="I13" s="48"/>
      <c r="J13" s="48"/>
      <c r="K13" s="48"/>
      <c r="L13" s="48"/>
      <c r="M13" s="48"/>
      <c r="N13" s="48"/>
      <c r="O13" s="47" t="str">
        <f t="shared" ref="O13:O22" si="1">IF(SUM(H13:N13)=0,"",SUM(H13:N13))</f>
        <v/>
      </c>
      <c r="P13" s="42"/>
    </row>
    <row r="14" spans="1:16" ht="36" customHeight="1" x14ac:dyDescent="0.2">
      <c r="A14" s="122"/>
      <c r="B14" s="45"/>
      <c r="C14" s="226"/>
      <c r="D14" s="227"/>
      <c r="E14" s="228"/>
      <c r="F14" s="44"/>
      <c r="G14" s="46" t="str">
        <f t="shared" si="0"/>
        <v/>
      </c>
      <c r="H14" s="47" t="str">
        <f t="shared" ref="H14:H22" si="2">IF(F14="","",ROUND(F14*G14,2))</f>
        <v/>
      </c>
      <c r="I14" s="48"/>
      <c r="J14" s="48"/>
      <c r="K14" s="48"/>
      <c r="L14" s="48"/>
      <c r="M14" s="48"/>
      <c r="N14" s="48"/>
      <c r="O14" s="47" t="str">
        <f t="shared" si="1"/>
        <v/>
      </c>
      <c r="P14" s="42"/>
    </row>
    <row r="15" spans="1:16" ht="36" customHeight="1" x14ac:dyDescent="0.2">
      <c r="A15" s="122"/>
      <c r="B15" s="45"/>
      <c r="C15" s="226"/>
      <c r="D15" s="227"/>
      <c r="E15" s="228"/>
      <c r="F15" s="57"/>
      <c r="G15" s="46" t="str">
        <f t="shared" si="0"/>
        <v/>
      </c>
      <c r="H15" s="47" t="str">
        <f t="shared" si="2"/>
        <v/>
      </c>
      <c r="I15" s="48"/>
      <c r="J15" s="48"/>
      <c r="K15" s="48"/>
      <c r="L15" s="48"/>
      <c r="M15" s="48"/>
      <c r="N15" s="48"/>
      <c r="O15" s="47" t="str">
        <f t="shared" si="1"/>
        <v/>
      </c>
      <c r="P15" s="42"/>
    </row>
    <row r="16" spans="1:16" ht="36" customHeight="1" x14ac:dyDescent="0.2">
      <c r="A16" s="122"/>
      <c r="B16" s="45"/>
      <c r="C16" s="226"/>
      <c r="D16" s="227"/>
      <c r="E16" s="228"/>
      <c r="F16" s="44"/>
      <c r="G16" s="46" t="str">
        <f t="shared" si="0"/>
        <v/>
      </c>
      <c r="H16" s="47" t="str">
        <f t="shared" si="2"/>
        <v/>
      </c>
      <c r="I16" s="48"/>
      <c r="J16" s="48"/>
      <c r="K16" s="48"/>
      <c r="L16" s="48"/>
      <c r="M16" s="48"/>
      <c r="N16" s="48"/>
      <c r="O16" s="47" t="str">
        <f t="shared" si="1"/>
        <v/>
      </c>
      <c r="P16" s="42"/>
    </row>
    <row r="17" spans="1:16" ht="36" customHeight="1" x14ac:dyDescent="0.2">
      <c r="A17" s="122"/>
      <c r="B17" s="45"/>
      <c r="C17" s="226"/>
      <c r="D17" s="227"/>
      <c r="E17" s="228"/>
      <c r="F17" s="57"/>
      <c r="G17" s="46" t="str">
        <f t="shared" si="0"/>
        <v/>
      </c>
      <c r="H17" s="47" t="str">
        <f t="shared" si="2"/>
        <v/>
      </c>
      <c r="I17" s="48"/>
      <c r="J17" s="48"/>
      <c r="K17" s="48"/>
      <c r="L17" s="48"/>
      <c r="M17" s="48"/>
      <c r="N17" s="48"/>
      <c r="O17" s="47" t="str">
        <f t="shared" si="1"/>
        <v/>
      </c>
      <c r="P17" s="42"/>
    </row>
    <row r="18" spans="1:16" ht="36" customHeight="1" x14ac:dyDescent="0.2">
      <c r="A18" s="122"/>
      <c r="B18" s="45"/>
      <c r="C18" s="226"/>
      <c r="D18" s="227"/>
      <c r="E18" s="228"/>
      <c r="F18" s="44"/>
      <c r="G18" s="46" t="str">
        <f t="shared" si="0"/>
        <v/>
      </c>
      <c r="H18" s="47" t="str">
        <f t="shared" si="2"/>
        <v/>
      </c>
      <c r="I18" s="48"/>
      <c r="J18" s="48"/>
      <c r="K18" s="48"/>
      <c r="L18" s="48"/>
      <c r="M18" s="48"/>
      <c r="N18" s="48"/>
      <c r="O18" s="47" t="str">
        <f t="shared" si="1"/>
        <v/>
      </c>
      <c r="P18" s="42"/>
    </row>
    <row r="19" spans="1:16" ht="36" customHeight="1" x14ac:dyDescent="0.2">
      <c r="A19" s="122"/>
      <c r="B19" s="45"/>
      <c r="C19" s="226"/>
      <c r="D19" s="227"/>
      <c r="E19" s="228"/>
      <c r="F19" s="57"/>
      <c r="G19" s="46" t="str">
        <f t="shared" si="0"/>
        <v/>
      </c>
      <c r="H19" s="47" t="str">
        <f t="shared" si="2"/>
        <v/>
      </c>
      <c r="I19" s="48"/>
      <c r="J19" s="48"/>
      <c r="K19" s="48"/>
      <c r="L19" s="48"/>
      <c r="M19" s="48"/>
      <c r="N19" s="48"/>
      <c r="O19" s="47" t="str">
        <f t="shared" si="1"/>
        <v/>
      </c>
      <c r="P19" s="42"/>
    </row>
    <row r="20" spans="1:16" ht="36" customHeight="1" x14ac:dyDescent="0.2">
      <c r="A20" s="122"/>
      <c r="B20" s="45"/>
      <c r="C20" s="226"/>
      <c r="D20" s="227"/>
      <c r="E20" s="228"/>
      <c r="F20" s="44"/>
      <c r="G20" s="46" t="str">
        <f t="shared" si="0"/>
        <v/>
      </c>
      <c r="H20" s="47" t="str">
        <f t="shared" si="2"/>
        <v/>
      </c>
      <c r="I20" s="48"/>
      <c r="J20" s="48"/>
      <c r="K20" s="48"/>
      <c r="L20" s="48"/>
      <c r="M20" s="48"/>
      <c r="N20" s="48"/>
      <c r="O20" s="47" t="str">
        <f t="shared" si="1"/>
        <v/>
      </c>
      <c r="P20" s="42"/>
    </row>
    <row r="21" spans="1:16" ht="36" customHeight="1" x14ac:dyDescent="0.2">
      <c r="A21" s="122"/>
      <c r="B21" s="45"/>
      <c r="C21" s="226"/>
      <c r="D21" s="227"/>
      <c r="E21" s="228"/>
      <c r="F21" s="57"/>
      <c r="G21" s="46" t="str">
        <f t="shared" si="0"/>
        <v/>
      </c>
      <c r="H21" s="47" t="str">
        <f t="shared" si="2"/>
        <v/>
      </c>
      <c r="I21" s="48"/>
      <c r="J21" s="48"/>
      <c r="K21" s="48"/>
      <c r="L21" s="48"/>
      <c r="M21" s="48"/>
      <c r="N21" s="48"/>
      <c r="O21" s="47" t="str">
        <f t="shared" si="1"/>
        <v/>
      </c>
      <c r="P21" s="42"/>
    </row>
    <row r="22" spans="1:16" ht="36" customHeight="1" thickBot="1" x14ac:dyDescent="0.25">
      <c r="A22" s="43"/>
      <c r="B22" s="45"/>
      <c r="C22" s="226"/>
      <c r="D22" s="227"/>
      <c r="E22" s="228"/>
      <c r="F22" s="44"/>
      <c r="G22" s="46" t="str">
        <f>IF(A22="","",VLOOKUP(A22,Mileage_Rate,3))</f>
        <v/>
      </c>
      <c r="H22" s="47" t="str">
        <f t="shared" si="2"/>
        <v/>
      </c>
      <c r="I22" s="48"/>
      <c r="J22" s="48"/>
      <c r="K22" s="48"/>
      <c r="L22" s="48"/>
      <c r="M22" s="48"/>
      <c r="N22" s="48"/>
      <c r="O22" s="47" t="str">
        <f t="shared" si="1"/>
        <v/>
      </c>
      <c r="P22" s="42"/>
    </row>
    <row r="23" spans="1:16" ht="24" customHeight="1" thickBot="1" x14ac:dyDescent="0.25">
      <c r="A23" s="229" t="s">
        <v>32</v>
      </c>
      <c r="B23" s="230"/>
      <c r="C23" s="230"/>
      <c r="D23" s="230"/>
      <c r="E23" s="230"/>
      <c r="F23" s="49" t="str">
        <f>IF(SUM(F13:F22)=0,"",SUM(F13:F22))</f>
        <v/>
      </c>
      <c r="G23" s="50"/>
      <c r="H23" s="51" t="str">
        <f t="shared" ref="H23:N23" si="3">IF(SUM(H13:H22)=0,"",SUM(H13:H22))</f>
        <v/>
      </c>
      <c r="I23" s="51" t="str">
        <f t="shared" si="3"/>
        <v/>
      </c>
      <c r="J23" s="51" t="str">
        <f t="shared" si="3"/>
        <v/>
      </c>
      <c r="K23" s="51" t="str">
        <f t="shared" si="3"/>
        <v/>
      </c>
      <c r="L23" s="51" t="str">
        <f t="shared" si="3"/>
        <v/>
      </c>
      <c r="M23" s="51" t="str">
        <f t="shared" si="3"/>
        <v/>
      </c>
      <c r="N23" s="51" t="str">
        <f t="shared" si="3"/>
        <v/>
      </c>
      <c r="O23" s="51">
        <f>IF(SUM(O13:O22)=0,0,SUM(O13:O22))</f>
        <v>0</v>
      </c>
      <c r="P23" s="52"/>
    </row>
    <row r="24" spans="1:16" ht="16.5" customHeight="1" x14ac:dyDescent="0.2">
      <c r="A24" s="53" t="s">
        <v>33</v>
      </c>
      <c r="B24" s="53"/>
      <c r="C24" s="53"/>
      <c r="D24" s="53"/>
      <c r="E24" s="53"/>
      <c r="F24" s="53"/>
      <c r="G24" s="54"/>
      <c r="H24" s="54"/>
      <c r="I24" s="54"/>
      <c r="J24" s="54"/>
      <c r="K24" s="55"/>
      <c r="L24" s="56"/>
      <c r="M24" s="55" t="s">
        <v>34</v>
      </c>
      <c r="N24" s="57"/>
      <c r="O24" s="58" t="s">
        <v>35</v>
      </c>
      <c r="P24" s="5"/>
    </row>
    <row r="25" spans="1:16" ht="10.5" customHeight="1" x14ac:dyDescent="0.2">
      <c r="A25" s="8"/>
      <c r="B25" s="8"/>
      <c r="C25" s="8"/>
      <c r="D25" s="8"/>
      <c r="E25" s="8"/>
      <c r="F25" s="8"/>
      <c r="G25" s="58"/>
      <c r="H25" s="58"/>
      <c r="I25" s="58"/>
      <c r="J25" s="58"/>
      <c r="K25" s="59"/>
      <c r="L25" s="60"/>
      <c r="M25" s="59"/>
      <c r="N25" s="61"/>
      <c r="O25" s="58"/>
      <c r="P25" s="5"/>
    </row>
    <row r="26" spans="1:16" ht="15.75" customHeight="1" x14ac:dyDescent="0.25">
      <c r="A26" s="231" t="s">
        <v>166</v>
      </c>
      <c r="B26" s="232"/>
      <c r="C26" s="232"/>
      <c r="D26" s="232"/>
      <c r="E26" s="232"/>
      <c r="F26" s="232"/>
      <c r="G26" s="232"/>
      <c r="H26" s="232"/>
      <c r="I26" s="232"/>
      <c r="J26" s="232"/>
      <c r="K26" s="232"/>
      <c r="L26" s="232"/>
      <c r="M26" s="232"/>
      <c r="N26" s="232"/>
      <c r="O26" s="233"/>
      <c r="P26" s="62"/>
    </row>
    <row r="27" spans="1:16" ht="44.65" customHeight="1" x14ac:dyDescent="0.2">
      <c r="A27" s="63" t="s">
        <v>36</v>
      </c>
      <c r="B27" s="234" t="s">
        <v>16</v>
      </c>
      <c r="C27" s="236" t="s">
        <v>37</v>
      </c>
      <c r="D27" s="237"/>
      <c r="E27" s="63" t="s">
        <v>38</v>
      </c>
      <c r="F27" s="63" t="s">
        <v>36</v>
      </c>
      <c r="G27" s="238" t="s">
        <v>37</v>
      </c>
      <c r="H27" s="239"/>
      <c r="I27" s="240"/>
      <c r="J27" s="63" t="s">
        <v>38</v>
      </c>
      <c r="K27" s="63" t="s">
        <v>36</v>
      </c>
      <c r="L27" s="236" t="s">
        <v>37</v>
      </c>
      <c r="M27" s="241"/>
      <c r="N27" s="63" t="s">
        <v>38</v>
      </c>
      <c r="O27" s="64" t="s">
        <v>39</v>
      </c>
      <c r="P27" s="65"/>
    </row>
    <row r="28" spans="1:16" ht="36" customHeight="1" thickBot="1" x14ac:dyDescent="0.25">
      <c r="A28" s="66"/>
      <c r="B28" s="235"/>
      <c r="C28" s="242"/>
      <c r="D28" s="243"/>
      <c r="E28" s="67"/>
      <c r="F28" s="68"/>
      <c r="G28" s="244"/>
      <c r="H28" s="245"/>
      <c r="I28" s="228"/>
      <c r="J28" s="67"/>
      <c r="K28" s="69"/>
      <c r="L28" s="246"/>
      <c r="M28" s="246"/>
      <c r="N28" s="67"/>
      <c r="O28" s="70">
        <f>IF(E28+J28+N28=0,0,E28+J28+N28)</f>
        <v>0</v>
      </c>
      <c r="P28" s="71"/>
    </row>
    <row r="29" spans="1:16" ht="24" customHeight="1" thickBot="1" x14ac:dyDescent="0.25">
      <c r="A29" s="72"/>
      <c r="B29" s="73"/>
      <c r="C29" s="73"/>
      <c r="D29" s="73"/>
      <c r="E29" s="73"/>
      <c r="F29" s="73"/>
      <c r="G29" s="73"/>
      <c r="H29" s="73"/>
      <c r="I29" s="73"/>
      <c r="J29" s="73"/>
      <c r="K29" s="73"/>
      <c r="L29" s="8"/>
      <c r="M29" s="74" t="s">
        <v>125</v>
      </c>
      <c r="N29" s="74"/>
      <c r="O29" s="75">
        <f>IF(O23+O28=0,0,O23+O28)</f>
        <v>0</v>
      </c>
      <c r="P29" s="76"/>
    </row>
    <row r="30" spans="1:16" ht="18.600000000000001" customHeight="1" x14ac:dyDescent="0.2">
      <c r="A30" s="214" t="s">
        <v>66</v>
      </c>
      <c r="B30" s="215"/>
      <c r="C30" s="215"/>
      <c r="D30" s="215"/>
      <c r="E30" s="215"/>
      <c r="F30" s="215"/>
      <c r="G30" s="215"/>
      <c r="H30" s="215"/>
      <c r="I30" s="215"/>
      <c r="J30" s="215"/>
      <c r="K30" s="215"/>
      <c r="L30" s="215"/>
      <c r="M30" s="215"/>
      <c r="N30" s="215"/>
      <c r="O30" s="216"/>
      <c r="P30" s="76"/>
    </row>
    <row r="31" spans="1:16" ht="59.25" customHeight="1" thickBot="1" x14ac:dyDescent="0.25">
      <c r="A31" s="217" t="s">
        <v>68</v>
      </c>
      <c r="B31" s="218"/>
      <c r="C31" s="219"/>
      <c r="D31" s="219"/>
      <c r="E31" s="219"/>
      <c r="F31" s="219"/>
      <c r="G31" s="219"/>
      <c r="H31" s="219"/>
      <c r="I31" s="218"/>
      <c r="J31" s="219"/>
      <c r="K31" s="219"/>
      <c r="L31" s="219"/>
      <c r="M31" s="219"/>
      <c r="N31" s="218"/>
      <c r="O31" s="220"/>
      <c r="P31" s="77"/>
    </row>
    <row r="32" spans="1:16" ht="40.15" customHeight="1" thickBot="1" x14ac:dyDescent="0.25">
      <c r="A32" s="221" t="s">
        <v>40</v>
      </c>
      <c r="B32" s="221"/>
      <c r="C32" s="222"/>
      <c r="D32" s="223"/>
      <c r="E32" s="223"/>
      <c r="F32" s="223"/>
      <c r="G32" s="223"/>
      <c r="H32" s="224"/>
      <c r="I32" s="78" t="s">
        <v>41</v>
      </c>
      <c r="J32" s="225"/>
      <c r="K32" s="223"/>
      <c r="L32" s="223"/>
      <c r="M32" s="224"/>
      <c r="N32" s="177" t="s">
        <v>144</v>
      </c>
      <c r="O32" s="125">
        <v>1500</v>
      </c>
      <c r="P32" s="80"/>
    </row>
    <row r="33" spans="1:18" ht="11.25" customHeight="1" thickBot="1" x14ac:dyDescent="0.25">
      <c r="A33" s="81"/>
      <c r="B33" s="82"/>
      <c r="C33" s="83"/>
      <c r="D33" s="84"/>
      <c r="E33" s="84"/>
      <c r="F33" s="84"/>
      <c r="G33" s="84"/>
      <c r="H33" s="84"/>
      <c r="I33" s="7"/>
      <c r="J33" s="85"/>
      <c r="K33" s="84"/>
      <c r="L33" s="84"/>
      <c r="M33" s="84"/>
      <c r="N33" s="79"/>
      <c r="O33" s="124"/>
      <c r="P33" s="80"/>
    </row>
    <row r="34" spans="1:18" ht="45" customHeight="1" thickBot="1" x14ac:dyDescent="0.3">
      <c r="A34" s="198" t="s">
        <v>165</v>
      </c>
      <c r="B34" s="199"/>
      <c r="C34" s="199"/>
      <c r="D34" s="199"/>
      <c r="E34" s="199"/>
      <c r="F34" s="199"/>
      <c r="G34" s="199"/>
      <c r="H34" s="199"/>
      <c r="I34" s="199"/>
      <c r="J34" s="199"/>
      <c r="K34" s="200"/>
      <c r="L34" s="200"/>
      <c r="M34" s="201"/>
      <c r="N34" s="86" t="s">
        <v>67</v>
      </c>
      <c r="O34" s="87">
        <f>IF(O29&gt;O32,O32,O29)</f>
        <v>0</v>
      </c>
      <c r="P34" s="80"/>
    </row>
    <row r="35" spans="1:18" ht="13.5" thickBot="1" x14ac:dyDescent="0.25">
      <c r="A35" s="202" t="s">
        <v>42</v>
      </c>
      <c r="B35" s="203"/>
      <c r="C35" s="203"/>
      <c r="D35" s="203"/>
      <c r="E35" s="204"/>
      <c r="F35" s="202"/>
      <c r="G35" s="203"/>
      <c r="H35" s="203"/>
      <c r="I35" s="203"/>
      <c r="J35" s="204"/>
      <c r="K35" s="205" t="s">
        <v>145</v>
      </c>
      <c r="L35" s="206"/>
      <c r="M35" s="206"/>
      <c r="N35" s="206"/>
      <c r="O35" s="207"/>
      <c r="P35" s="88"/>
      <c r="Q35" s="77"/>
    </row>
    <row r="36" spans="1:18" ht="24" customHeight="1" thickBot="1" x14ac:dyDescent="0.25">
      <c r="A36" s="208"/>
      <c r="B36" s="209"/>
      <c r="C36" s="209"/>
      <c r="D36" s="209"/>
      <c r="E36" s="210"/>
      <c r="F36" s="208"/>
      <c r="G36" s="209"/>
      <c r="H36" s="209"/>
      <c r="I36" s="209"/>
      <c r="J36" s="210"/>
      <c r="K36" s="211"/>
      <c r="L36" s="212"/>
      <c r="M36" s="212"/>
      <c r="N36" s="212"/>
      <c r="O36" s="213"/>
      <c r="Q36" s="89"/>
    </row>
    <row r="37" spans="1:18" s="16" customFormat="1" ht="14.65" customHeight="1" x14ac:dyDescent="0.2">
      <c r="A37" s="90" t="s">
        <v>43</v>
      </c>
      <c r="B37" s="91"/>
      <c r="C37" s="91"/>
      <c r="D37" s="92"/>
      <c r="E37" s="93"/>
      <c r="F37" s="94"/>
      <c r="G37" s="94"/>
      <c r="H37" s="92"/>
      <c r="I37" s="92"/>
      <c r="J37" s="94"/>
      <c r="K37" s="94"/>
      <c r="L37" s="94"/>
      <c r="M37" s="92"/>
      <c r="N37" s="95"/>
      <c r="O37" s="92"/>
      <c r="Q37" s="89"/>
    </row>
    <row r="38" spans="1:18" s="16" customFormat="1" ht="9" customHeight="1" x14ac:dyDescent="0.2">
      <c r="A38" s="96"/>
      <c r="B38" s="91"/>
      <c r="C38" s="91"/>
      <c r="D38" s="97"/>
      <c r="E38" s="93"/>
      <c r="F38" s="94"/>
      <c r="G38" s="94"/>
      <c r="H38" s="192" t="s">
        <v>44</v>
      </c>
      <c r="I38" s="192"/>
      <c r="J38" s="94"/>
      <c r="K38" s="94"/>
      <c r="L38" s="94"/>
      <c r="M38" s="192" t="s">
        <v>44</v>
      </c>
      <c r="N38" s="193"/>
      <c r="O38" s="92"/>
      <c r="Q38" s="89"/>
    </row>
    <row r="39" spans="1:18" ht="16.5" customHeight="1" x14ac:dyDescent="0.2">
      <c r="A39" s="98"/>
      <c r="B39" s="100" t="s">
        <v>70</v>
      </c>
      <c r="C39" s="185"/>
      <c r="D39" s="186"/>
      <c r="E39" s="99"/>
      <c r="F39" s="92"/>
      <c r="G39" s="100" t="s">
        <v>126</v>
      </c>
      <c r="H39" s="194"/>
      <c r="I39" s="195"/>
      <c r="J39" s="92"/>
      <c r="K39" s="92"/>
      <c r="L39" s="100" t="s">
        <v>45</v>
      </c>
      <c r="M39" s="196"/>
      <c r="N39" s="196"/>
      <c r="O39" s="7"/>
      <c r="P39" s="101"/>
    </row>
    <row r="40" spans="1:18" ht="8.25" customHeight="1" x14ac:dyDescent="0.2">
      <c r="A40" s="98"/>
      <c r="B40" s="92"/>
      <c r="C40" s="92"/>
      <c r="D40" s="91"/>
      <c r="E40" s="99"/>
      <c r="F40" s="92"/>
      <c r="G40" s="99"/>
      <c r="H40" s="102"/>
      <c r="I40" s="102"/>
      <c r="J40" s="102"/>
      <c r="K40" s="99"/>
      <c r="L40" s="92"/>
      <c r="M40" s="92"/>
      <c r="N40" s="103"/>
      <c r="O40" s="104"/>
      <c r="P40" s="101"/>
    </row>
    <row r="41" spans="1:18" s="108" customFormat="1" x14ac:dyDescent="0.2">
      <c r="A41" s="98"/>
      <c r="B41" s="91"/>
      <c r="C41" s="91"/>
      <c r="D41" s="197" t="s">
        <v>46</v>
      </c>
      <c r="E41" s="197"/>
      <c r="F41" s="197"/>
      <c r="G41" s="197"/>
      <c r="H41" s="91"/>
      <c r="I41" s="197" t="s">
        <v>47</v>
      </c>
      <c r="J41" s="197"/>
      <c r="K41" s="91"/>
      <c r="L41" s="106" t="s">
        <v>48</v>
      </c>
      <c r="M41" s="105"/>
      <c r="N41" s="107"/>
    </row>
    <row r="42" spans="1:18" s="108" customFormat="1" ht="15" customHeight="1" x14ac:dyDescent="0.2">
      <c r="A42" s="98"/>
      <c r="C42" s="109" t="s">
        <v>49</v>
      </c>
      <c r="D42" s="110" t="s">
        <v>50</v>
      </c>
      <c r="E42" s="187"/>
      <c r="F42" s="182"/>
      <c r="G42" s="188" t="s">
        <v>51</v>
      </c>
      <c r="H42" s="189"/>
      <c r="I42" s="187"/>
      <c r="J42" s="182"/>
      <c r="K42" s="91"/>
      <c r="L42" s="110" t="s">
        <v>52</v>
      </c>
      <c r="M42" s="187"/>
      <c r="N42" s="182"/>
    </row>
    <row r="43" spans="1:18" s="108" customFormat="1" ht="15" customHeight="1" x14ac:dyDescent="0.2">
      <c r="A43" s="98"/>
      <c r="C43" s="109" t="s">
        <v>20</v>
      </c>
      <c r="D43" s="110" t="s">
        <v>53</v>
      </c>
      <c r="E43" s="187"/>
      <c r="F43" s="182"/>
      <c r="G43" s="188" t="s">
        <v>54</v>
      </c>
      <c r="H43" s="189"/>
      <c r="I43" s="187"/>
      <c r="J43" s="182"/>
      <c r="K43" s="91"/>
      <c r="L43" s="110" t="s">
        <v>55</v>
      </c>
      <c r="M43" s="187"/>
      <c r="N43" s="182"/>
      <c r="O43" s="111"/>
      <c r="P43" s="111"/>
      <c r="Q43" s="111"/>
      <c r="R43" s="112"/>
    </row>
    <row r="44" spans="1:18" s="108" customFormat="1" ht="15" customHeight="1" x14ac:dyDescent="0.2">
      <c r="A44" s="98"/>
      <c r="C44" s="109" t="s">
        <v>56</v>
      </c>
      <c r="D44" s="110" t="s">
        <v>57</v>
      </c>
      <c r="E44" s="187"/>
      <c r="F44" s="182"/>
      <c r="G44" s="188" t="s">
        <v>58</v>
      </c>
      <c r="H44" s="189"/>
      <c r="I44" s="187"/>
      <c r="J44" s="182"/>
      <c r="K44" s="91"/>
      <c r="L44" s="110" t="s">
        <v>59</v>
      </c>
      <c r="M44" s="187"/>
      <c r="N44" s="182"/>
      <c r="O44" s="111"/>
      <c r="P44" s="111"/>
      <c r="Q44" s="111"/>
      <c r="R44" s="112"/>
    </row>
    <row r="45" spans="1:18" s="108" customFormat="1" ht="15" customHeight="1" x14ac:dyDescent="0.2">
      <c r="A45" s="113"/>
      <c r="B45" s="114"/>
      <c r="C45" s="115" t="s">
        <v>60</v>
      </c>
      <c r="D45" s="116" t="s">
        <v>61</v>
      </c>
      <c r="E45" s="187"/>
      <c r="F45" s="182"/>
      <c r="G45" s="190" t="s">
        <v>62</v>
      </c>
      <c r="H45" s="191"/>
      <c r="I45" s="187"/>
      <c r="J45" s="182"/>
      <c r="K45" s="183" t="s">
        <v>168</v>
      </c>
      <c r="L45" s="184"/>
      <c r="M45" s="181">
        <f>O34</f>
        <v>0</v>
      </c>
      <c r="N45" s="182"/>
      <c r="O45" s="117" t="s">
        <v>169</v>
      </c>
      <c r="P45" s="73"/>
      <c r="Q45" s="111"/>
      <c r="R45" s="112"/>
    </row>
    <row r="46" spans="1:18" s="108" customFormat="1" ht="15" customHeight="1" x14ac:dyDescent="0.2">
      <c r="I46" s="178"/>
      <c r="J46" s="179"/>
      <c r="K46" s="118"/>
      <c r="L46" s="7"/>
      <c r="M46" s="7"/>
      <c r="N46" s="7"/>
      <c r="O46" s="7"/>
      <c r="P46" s="8"/>
      <c r="Q46" s="112"/>
      <c r="R46" s="112"/>
    </row>
    <row r="47" spans="1:18" x14ac:dyDescent="0.2">
      <c r="O47" s="5"/>
      <c r="P47" s="5"/>
      <c r="Q47" s="5"/>
      <c r="R47" s="5"/>
    </row>
  </sheetData>
  <sheetProtection algorithmName="SHA-512" hashValue="iPeac4emZi6h+TFtRXVBOoRsxKfEtxs1BVyxpURwt0wcJBVfPI1m26rxJpqp7IPTfAVvQPOq3LFhdy/TeyI2QQ==" saltValue="rcjRkyTUYsaW5A925bfnCQ==" spinCount="100000" sheet="1" selectLockedCells="1"/>
  <mergeCells count="87">
    <mergeCell ref="E1:K1"/>
    <mergeCell ref="L1:O1"/>
    <mergeCell ref="A2:D2"/>
    <mergeCell ref="E2:K2"/>
    <mergeCell ref="L2:O2"/>
    <mergeCell ref="L3:M3"/>
    <mergeCell ref="N3:O3"/>
    <mergeCell ref="A4:B4"/>
    <mergeCell ref="C4:I4"/>
    <mergeCell ref="A5:B5"/>
    <mergeCell ref="C5:I5"/>
    <mergeCell ref="M5:N5"/>
    <mergeCell ref="J4:M4"/>
    <mergeCell ref="A3:B3"/>
    <mergeCell ref="C3:D3"/>
    <mergeCell ref="E3:F3"/>
    <mergeCell ref="G3:I3"/>
    <mergeCell ref="J3:K3"/>
    <mergeCell ref="F10:H10"/>
    <mergeCell ref="I10:L10"/>
    <mergeCell ref="A6:B6"/>
    <mergeCell ref="C6:I6"/>
    <mergeCell ref="J7:K7"/>
    <mergeCell ref="L7:M7"/>
    <mergeCell ref="A7:B7"/>
    <mergeCell ref="C7:I7"/>
    <mergeCell ref="B11:B12"/>
    <mergeCell ref="F11:H11"/>
    <mergeCell ref="I11:K11"/>
    <mergeCell ref="C12:E12"/>
    <mergeCell ref="C16:E16"/>
    <mergeCell ref="C13:E13"/>
    <mergeCell ref="C14:E14"/>
    <mergeCell ref="C15:E15"/>
    <mergeCell ref="C17:E17"/>
    <mergeCell ref="C18:E18"/>
    <mergeCell ref="C19:E19"/>
    <mergeCell ref="C20:E20"/>
    <mergeCell ref="C21:E21"/>
    <mergeCell ref="C22:E22"/>
    <mergeCell ref="A23:E23"/>
    <mergeCell ref="A26:O26"/>
    <mergeCell ref="B27:B28"/>
    <mergeCell ref="C27:D27"/>
    <mergeCell ref="G27:I27"/>
    <mergeCell ref="L27:M27"/>
    <mergeCell ref="C28:D28"/>
    <mergeCell ref="G28:I28"/>
    <mergeCell ref="L28:M28"/>
    <mergeCell ref="A30:O30"/>
    <mergeCell ref="A31:O31"/>
    <mergeCell ref="A32:B32"/>
    <mergeCell ref="C32:H32"/>
    <mergeCell ref="J32:M32"/>
    <mergeCell ref="A34:M34"/>
    <mergeCell ref="A35:E35"/>
    <mergeCell ref="F35:J35"/>
    <mergeCell ref="K35:O35"/>
    <mergeCell ref="A36:E36"/>
    <mergeCell ref="F36:J36"/>
    <mergeCell ref="K36:O36"/>
    <mergeCell ref="M38:N38"/>
    <mergeCell ref="H39:I39"/>
    <mergeCell ref="M39:N39"/>
    <mergeCell ref="D41:G41"/>
    <mergeCell ref="I41:J41"/>
    <mergeCell ref="I45:J45"/>
    <mergeCell ref="E42:F42"/>
    <mergeCell ref="G42:H42"/>
    <mergeCell ref="I42:J42"/>
    <mergeCell ref="H38:I38"/>
    <mergeCell ref="I46:J46"/>
    <mergeCell ref="C8:O8"/>
    <mergeCell ref="M45:N45"/>
    <mergeCell ref="K45:L45"/>
    <mergeCell ref="C39:D39"/>
    <mergeCell ref="E44:F44"/>
    <mergeCell ref="G44:H44"/>
    <mergeCell ref="I44:J44"/>
    <mergeCell ref="M44:N44"/>
    <mergeCell ref="E45:F45"/>
    <mergeCell ref="M42:N42"/>
    <mergeCell ref="E43:F43"/>
    <mergeCell ref="G43:H43"/>
    <mergeCell ref="I43:J43"/>
    <mergeCell ref="M43:N43"/>
    <mergeCell ref="G45:H45"/>
  </mergeCells>
  <hyperlinks>
    <hyperlink ref="E11" location="'4-Per Diem and Mileage Rates'!A1" display="Rate Table"/>
    <hyperlink ref="E10" r:id="rId1"/>
  </hyperlinks>
  <pageMargins left="0.4" right="0" top="0.5" bottom="0" header="0.5" footer="0"/>
  <pageSetup scale="62"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workbookViewId="0">
      <selection activeCell="B25" sqref="B25:E25"/>
    </sheetView>
  </sheetViews>
  <sheetFormatPr defaultColWidth="9.28515625" defaultRowHeight="12.75" x14ac:dyDescent="0.2"/>
  <cols>
    <col min="1" max="1" width="9.28515625" style="137"/>
    <col min="2" max="9" width="7.7109375" style="137" customWidth="1"/>
    <col min="10" max="10" width="9.42578125" style="137" customWidth="1"/>
    <col min="11" max="11" width="10" style="137" customWidth="1"/>
    <col min="12" max="12" width="4.5703125" style="137" bestFit="1" customWidth="1"/>
    <col min="13" max="13" width="7" style="137" bestFit="1" customWidth="1"/>
    <col min="14" max="14" width="1.5703125" style="137" customWidth="1"/>
    <col min="15" max="15" width="8.140625" style="137" bestFit="1" customWidth="1"/>
    <col min="16" max="16" width="9.7109375" style="137" bestFit="1" customWidth="1"/>
    <col min="17" max="17" width="8.42578125" style="137" bestFit="1" customWidth="1"/>
    <col min="18" max="16384" width="9.28515625" style="137"/>
  </cols>
  <sheetData>
    <row r="1" spans="1:18" x14ac:dyDescent="0.2">
      <c r="A1" s="138" t="s">
        <v>71</v>
      </c>
    </row>
    <row r="2" spans="1:18" ht="57.75" customHeight="1" x14ac:dyDescent="0.2">
      <c r="A2" s="303" t="s">
        <v>164</v>
      </c>
      <c r="B2" s="303"/>
      <c r="C2" s="303"/>
      <c r="D2" s="303"/>
      <c r="E2" s="303"/>
      <c r="F2" s="303"/>
      <c r="G2" s="303"/>
      <c r="H2" s="303"/>
      <c r="I2" s="303"/>
      <c r="J2" s="303"/>
      <c r="K2" s="303"/>
      <c r="L2" s="303"/>
      <c r="M2" s="303"/>
    </row>
    <row r="3" spans="1:18" x14ac:dyDescent="0.2">
      <c r="A3" s="139"/>
      <c r="B3" s="136"/>
    </row>
    <row r="4" spans="1:18" x14ac:dyDescent="0.2">
      <c r="A4" s="135" t="s">
        <v>13</v>
      </c>
      <c r="B4" s="140" t="s">
        <v>150</v>
      </c>
    </row>
    <row r="5" spans="1:18" x14ac:dyDescent="0.2">
      <c r="A5" s="127" t="s">
        <v>146</v>
      </c>
      <c r="B5" s="140"/>
      <c r="C5" s="136" t="s">
        <v>147</v>
      </c>
    </row>
    <row r="6" spans="1:18" x14ac:dyDescent="0.2">
      <c r="A6" s="128" t="s">
        <v>148</v>
      </c>
      <c r="B6" s="136" t="s">
        <v>149</v>
      </c>
    </row>
    <row r="7" spans="1:18" x14ac:dyDescent="0.2">
      <c r="A7" s="126"/>
      <c r="B7" s="136"/>
    </row>
    <row r="8" spans="1:18" x14ac:dyDescent="0.2">
      <c r="A8" s="306" t="s">
        <v>172</v>
      </c>
      <c r="B8" s="307"/>
      <c r="C8" s="307"/>
      <c r="D8" s="307"/>
      <c r="E8" s="307"/>
      <c r="F8" s="307"/>
      <c r="G8" s="307"/>
      <c r="H8" s="307"/>
      <c r="I8" s="307"/>
      <c r="J8" s="307"/>
      <c r="K8" s="307"/>
      <c r="L8" s="307"/>
      <c r="M8" s="307"/>
      <c r="O8" s="126"/>
      <c r="P8" s="126"/>
      <c r="Q8" s="126"/>
    </row>
    <row r="9" spans="1:18" ht="60.6" customHeight="1" x14ac:dyDescent="0.2">
      <c r="A9" s="304" t="s">
        <v>163</v>
      </c>
      <c r="B9" s="305"/>
      <c r="C9" s="305"/>
      <c r="D9" s="305"/>
      <c r="E9" s="305"/>
      <c r="F9" s="305"/>
      <c r="G9" s="305"/>
      <c r="H9" s="305"/>
      <c r="I9" s="305"/>
      <c r="J9" s="305"/>
      <c r="K9" s="305"/>
      <c r="L9" s="305"/>
      <c r="M9" s="305"/>
      <c r="O9" s="298" t="s">
        <v>72</v>
      </c>
      <c r="P9" s="298"/>
      <c r="Q9" s="298"/>
      <c r="R9" s="141"/>
    </row>
    <row r="10" spans="1:18" ht="18" customHeight="1" x14ac:dyDescent="0.2">
      <c r="A10" s="142" t="s">
        <v>73</v>
      </c>
      <c r="B10" s="143"/>
      <c r="C10" s="143"/>
      <c r="D10" s="143"/>
      <c r="E10" s="143"/>
      <c r="F10" s="143"/>
      <c r="G10" s="143"/>
      <c r="H10" s="143"/>
      <c r="I10" s="143"/>
      <c r="J10" s="143"/>
      <c r="K10" s="143"/>
      <c r="L10" s="143"/>
      <c r="M10" s="144"/>
      <c r="O10" s="145" t="s">
        <v>74</v>
      </c>
      <c r="P10" s="145" t="s">
        <v>75</v>
      </c>
      <c r="Q10" s="145" t="s">
        <v>76</v>
      </c>
      <c r="R10" s="146"/>
    </row>
    <row r="11" spans="1:18" x14ac:dyDescent="0.2">
      <c r="A11" s="147"/>
      <c r="B11" s="299" t="s">
        <v>77</v>
      </c>
      <c r="C11" s="300"/>
      <c r="D11" s="148" t="s">
        <v>78</v>
      </c>
      <c r="E11" s="149"/>
      <c r="F11" s="149"/>
      <c r="G11" s="149"/>
      <c r="H11" s="149"/>
      <c r="I11" s="149"/>
      <c r="J11" s="149"/>
      <c r="K11" s="149"/>
      <c r="L11" s="149"/>
      <c r="M11" s="150"/>
      <c r="N11" s="137" t="s">
        <v>79</v>
      </c>
      <c r="O11" s="151">
        <v>42736</v>
      </c>
      <c r="P11" s="151">
        <v>43100</v>
      </c>
      <c r="Q11" s="159">
        <v>0.48</v>
      </c>
    </row>
    <row r="12" spans="1:18" ht="25.5" customHeight="1" x14ac:dyDescent="0.2">
      <c r="A12" s="152" t="s">
        <v>80</v>
      </c>
      <c r="B12" s="153">
        <v>55</v>
      </c>
      <c r="C12" s="154">
        <v>0.75</v>
      </c>
      <c r="D12" s="153">
        <v>56</v>
      </c>
      <c r="E12" s="154">
        <v>0.75</v>
      </c>
      <c r="F12" s="153">
        <v>61</v>
      </c>
      <c r="G12" s="154">
        <v>0.75</v>
      </c>
      <c r="H12" s="153">
        <v>66</v>
      </c>
      <c r="I12" s="154">
        <v>0.75</v>
      </c>
      <c r="J12" s="153">
        <v>71</v>
      </c>
      <c r="K12" s="154">
        <v>0.75</v>
      </c>
      <c r="L12" s="153">
        <v>76</v>
      </c>
      <c r="M12" s="154">
        <v>0.75</v>
      </c>
      <c r="O12" s="151">
        <v>43101</v>
      </c>
      <c r="P12" s="151">
        <v>43465</v>
      </c>
      <c r="Q12" s="159">
        <v>0.49</v>
      </c>
    </row>
    <row r="13" spans="1:18" ht="18" customHeight="1" x14ac:dyDescent="0.2">
      <c r="A13" s="155" t="s">
        <v>81</v>
      </c>
      <c r="B13" s="156">
        <v>13</v>
      </c>
      <c r="C13" s="157">
        <f>SUM(B13*C12)</f>
        <v>9.75</v>
      </c>
      <c r="D13" s="156">
        <v>13</v>
      </c>
      <c r="E13" s="157">
        <f>SUM(D13*E12)</f>
        <v>9.75</v>
      </c>
      <c r="F13" s="156">
        <v>14</v>
      </c>
      <c r="G13" s="157">
        <f>SUM(F13*G12)</f>
        <v>10.5</v>
      </c>
      <c r="H13" s="156">
        <v>16</v>
      </c>
      <c r="I13" s="157">
        <f>SUM(H13*I12)</f>
        <v>12</v>
      </c>
      <c r="J13" s="156">
        <v>17</v>
      </c>
      <c r="K13" s="157">
        <f>SUM(J13*K12)</f>
        <v>12.75</v>
      </c>
      <c r="L13" s="158">
        <v>18</v>
      </c>
      <c r="M13" s="157">
        <f>SUM(L13*M12)</f>
        <v>13.5</v>
      </c>
      <c r="O13" s="151">
        <v>43466</v>
      </c>
      <c r="P13" s="151">
        <v>43830</v>
      </c>
      <c r="Q13" s="159" t="s">
        <v>83</v>
      </c>
    </row>
    <row r="14" spans="1:18" ht="27.75" customHeight="1" x14ac:dyDescent="0.2">
      <c r="A14" s="160" t="s">
        <v>27</v>
      </c>
      <c r="B14" s="161">
        <v>14</v>
      </c>
      <c r="C14" s="162">
        <f>SUM(B14*C12)</f>
        <v>10.5</v>
      </c>
      <c r="D14" s="161">
        <v>15</v>
      </c>
      <c r="E14" s="162">
        <f>SUM(D14*E12)</f>
        <v>11.25</v>
      </c>
      <c r="F14" s="161">
        <v>16</v>
      </c>
      <c r="G14" s="162">
        <f>SUM(F14*G12)</f>
        <v>12</v>
      </c>
      <c r="H14" s="161">
        <v>17</v>
      </c>
      <c r="I14" s="162">
        <f>SUM(H14*I12)</f>
        <v>12.75</v>
      </c>
      <c r="J14" s="161">
        <v>18</v>
      </c>
      <c r="K14" s="162">
        <f>SUM(J14*K12)</f>
        <v>13.5</v>
      </c>
      <c r="L14" s="158">
        <v>19</v>
      </c>
      <c r="M14" s="162">
        <f>SUM(L14*M12)</f>
        <v>14.25</v>
      </c>
      <c r="O14" s="151">
        <v>43831</v>
      </c>
      <c r="P14" s="151">
        <v>43861</v>
      </c>
      <c r="Q14" s="159" t="s">
        <v>83</v>
      </c>
      <c r="R14" s="163"/>
    </row>
    <row r="15" spans="1:18" ht="27" customHeight="1" x14ac:dyDescent="0.2">
      <c r="A15" s="155" t="s">
        <v>28</v>
      </c>
      <c r="B15" s="156">
        <v>23</v>
      </c>
      <c r="C15" s="157">
        <f>SUM(B15*C12)</f>
        <v>17.25</v>
      </c>
      <c r="D15" s="156">
        <v>23</v>
      </c>
      <c r="E15" s="157">
        <f>SUM(D15*E12)</f>
        <v>17.25</v>
      </c>
      <c r="F15" s="156">
        <v>26</v>
      </c>
      <c r="G15" s="157">
        <f>SUM(F15*G12)</f>
        <v>19.5</v>
      </c>
      <c r="H15" s="156">
        <v>28</v>
      </c>
      <c r="I15" s="157">
        <f>SUM(H15*I12)</f>
        <v>21</v>
      </c>
      <c r="J15" s="156">
        <v>31</v>
      </c>
      <c r="K15" s="157">
        <f>SUM(J15*K12)</f>
        <v>23.25</v>
      </c>
      <c r="L15" s="164">
        <v>34</v>
      </c>
      <c r="M15" s="157">
        <f>SUM(L15*M12)</f>
        <v>25.5</v>
      </c>
      <c r="O15" s="151"/>
      <c r="P15" s="151"/>
      <c r="Q15" s="159"/>
      <c r="R15" s="163"/>
    </row>
    <row r="16" spans="1:18" ht="25.5" customHeight="1" x14ac:dyDescent="0.2">
      <c r="A16" s="165" t="s">
        <v>29</v>
      </c>
      <c r="B16" s="156">
        <v>5</v>
      </c>
      <c r="C16" s="157">
        <f>SUM(B16*C12)</f>
        <v>3.75</v>
      </c>
      <c r="D16" s="156">
        <v>5</v>
      </c>
      <c r="E16" s="157">
        <f>SUM(D16*E12)</f>
        <v>3.75</v>
      </c>
      <c r="F16" s="156">
        <v>5</v>
      </c>
      <c r="G16" s="157">
        <f>SUM(F16*G12)</f>
        <v>3.75</v>
      </c>
      <c r="H16" s="156">
        <v>5</v>
      </c>
      <c r="I16" s="157">
        <f>SUM(H16*I12)</f>
        <v>3.75</v>
      </c>
      <c r="J16" s="156">
        <v>5</v>
      </c>
      <c r="K16" s="157">
        <f>SUM(J16*K12)</f>
        <v>3.75</v>
      </c>
      <c r="L16" s="164">
        <v>5</v>
      </c>
      <c r="M16" s="157">
        <f>SUM(L16*M12)</f>
        <v>3.75</v>
      </c>
      <c r="O16" s="151"/>
      <c r="P16" s="151"/>
      <c r="Q16" s="159"/>
      <c r="R16" s="163"/>
    </row>
    <row r="17" spans="1:17" ht="15.75" customHeight="1" x14ac:dyDescent="0.2">
      <c r="A17" s="166" t="s">
        <v>82</v>
      </c>
      <c r="B17" s="167">
        <f t="shared" ref="B17:L17" si="0">SUM(B13:B16)</f>
        <v>55</v>
      </c>
      <c r="C17" s="157">
        <f t="shared" si="0"/>
        <v>41.25</v>
      </c>
      <c r="D17" s="167">
        <f>SUM(D13:D16)</f>
        <v>56</v>
      </c>
      <c r="E17" s="157">
        <f t="shared" si="0"/>
        <v>42</v>
      </c>
      <c r="F17" s="167">
        <f t="shared" si="0"/>
        <v>61</v>
      </c>
      <c r="G17" s="157">
        <f t="shared" si="0"/>
        <v>45.75</v>
      </c>
      <c r="H17" s="167">
        <f t="shared" si="0"/>
        <v>66</v>
      </c>
      <c r="I17" s="157">
        <f t="shared" si="0"/>
        <v>49.5</v>
      </c>
      <c r="J17" s="167">
        <f t="shared" si="0"/>
        <v>71</v>
      </c>
      <c r="K17" s="157">
        <f t="shared" si="0"/>
        <v>53.25</v>
      </c>
      <c r="L17" s="167">
        <f t="shared" si="0"/>
        <v>76</v>
      </c>
      <c r="M17" s="157">
        <f>SUM(M13:M16)</f>
        <v>57</v>
      </c>
      <c r="O17" s="151"/>
      <c r="P17" s="151"/>
      <c r="Q17" s="159"/>
    </row>
    <row r="18" spans="1:17" x14ac:dyDescent="0.2">
      <c r="O18" s="151"/>
      <c r="P18" s="151"/>
      <c r="Q18" s="159"/>
    </row>
    <row r="19" spans="1:17" x14ac:dyDescent="0.2">
      <c r="A19" s="127" t="s">
        <v>84</v>
      </c>
      <c r="B19" s="137" t="s">
        <v>85</v>
      </c>
    </row>
    <row r="21" spans="1:17" x14ac:dyDescent="0.2">
      <c r="A21" s="136" t="s">
        <v>86</v>
      </c>
    </row>
    <row r="22" spans="1:17" x14ac:dyDescent="0.2">
      <c r="A22" s="168" t="s">
        <v>87</v>
      </c>
    </row>
    <row r="23" spans="1:17" x14ac:dyDescent="0.2">
      <c r="A23" s="168"/>
    </row>
    <row r="24" spans="1:17" x14ac:dyDescent="0.2">
      <c r="A24" s="136" t="s">
        <v>88</v>
      </c>
    </row>
    <row r="25" spans="1:17" x14ac:dyDescent="0.2">
      <c r="A25" s="136"/>
      <c r="B25" s="301" t="s">
        <v>89</v>
      </c>
      <c r="C25" s="301"/>
      <c r="D25" s="301"/>
      <c r="E25" s="301"/>
      <c r="F25" s="169"/>
      <c r="P25" s="136"/>
    </row>
    <row r="26" spans="1:17" x14ac:dyDescent="0.2">
      <c r="P26" s="136"/>
    </row>
    <row r="27" spans="1:17" x14ac:dyDescent="0.2">
      <c r="A27" s="138" t="s">
        <v>90</v>
      </c>
    </row>
    <row r="28" spans="1:17" x14ac:dyDescent="0.2">
      <c r="B28" s="136" t="s">
        <v>91</v>
      </c>
    </row>
    <row r="29" spans="1:17" x14ac:dyDescent="0.2">
      <c r="B29" s="136" t="s">
        <v>92</v>
      </c>
      <c r="F29" s="128" t="s">
        <v>93</v>
      </c>
      <c r="H29" s="128" t="s">
        <v>94</v>
      </c>
      <c r="J29" s="128" t="s">
        <v>95</v>
      </c>
      <c r="K29" s="126"/>
    </row>
    <row r="31" spans="1:17" x14ac:dyDescent="0.2">
      <c r="A31" s="138" t="s">
        <v>96</v>
      </c>
    </row>
    <row r="32" spans="1:17" x14ac:dyDescent="0.2">
      <c r="B32" s="136" t="s">
        <v>97</v>
      </c>
    </row>
    <row r="33" spans="2:10" x14ac:dyDescent="0.2">
      <c r="B33" s="136" t="s">
        <v>98</v>
      </c>
    </row>
    <row r="34" spans="2:10" x14ac:dyDescent="0.2">
      <c r="B34" s="136" t="s">
        <v>99</v>
      </c>
    </row>
    <row r="35" spans="2:10" x14ac:dyDescent="0.2">
      <c r="B35" s="136" t="s">
        <v>100</v>
      </c>
    </row>
    <row r="36" spans="2:10" x14ac:dyDescent="0.2">
      <c r="B36" s="136" t="s">
        <v>101</v>
      </c>
    </row>
    <row r="37" spans="2:10" x14ac:dyDescent="0.2">
      <c r="B37" s="136" t="s">
        <v>102</v>
      </c>
    </row>
    <row r="38" spans="2:10" x14ac:dyDescent="0.2">
      <c r="B38" s="136" t="s">
        <v>103</v>
      </c>
    </row>
    <row r="39" spans="2:10" x14ac:dyDescent="0.2">
      <c r="B39" s="136" t="s">
        <v>104</v>
      </c>
    </row>
    <row r="41" spans="2:10" s="170" customFormat="1" ht="11.25" x14ac:dyDescent="0.2">
      <c r="B41" s="170" t="s">
        <v>105</v>
      </c>
    </row>
    <row r="42" spans="2:10" s="170" customFormat="1" ht="11.25" x14ac:dyDescent="0.2">
      <c r="B42" s="170" t="s">
        <v>106</v>
      </c>
    </row>
    <row r="43" spans="2:10" s="170" customFormat="1" ht="11.25" x14ac:dyDescent="0.2">
      <c r="B43" s="170" t="s">
        <v>107</v>
      </c>
      <c r="D43" s="170" t="s">
        <v>108</v>
      </c>
      <c r="H43" s="170">
        <v>60</v>
      </c>
      <c r="I43" s="171">
        <v>0.5</v>
      </c>
      <c r="J43" s="129">
        <f>H43*I43</f>
        <v>30</v>
      </c>
    </row>
    <row r="44" spans="2:10" s="170" customFormat="1" ht="11.25" x14ac:dyDescent="0.2">
      <c r="B44" s="170" t="s">
        <v>109</v>
      </c>
      <c r="H44" s="170">
        <v>10</v>
      </c>
      <c r="I44" s="171">
        <v>0.5</v>
      </c>
      <c r="J44" s="130">
        <f>H44*-I44</f>
        <v>-5</v>
      </c>
    </row>
    <row r="45" spans="2:10" s="170" customFormat="1" ht="11.25" x14ac:dyDescent="0.2">
      <c r="I45" s="171"/>
      <c r="J45" s="129">
        <f>SUM(J43:J44)</f>
        <v>25</v>
      </c>
    </row>
    <row r="46" spans="2:10" s="170" customFormat="1" ht="11.25" x14ac:dyDescent="0.2">
      <c r="B46" s="170" t="s">
        <v>110</v>
      </c>
      <c r="I46" s="171"/>
    </row>
    <row r="47" spans="2:10" s="170" customFormat="1" ht="11.25" x14ac:dyDescent="0.2">
      <c r="B47" s="170" t="s">
        <v>106</v>
      </c>
      <c r="I47" s="171"/>
    </row>
    <row r="48" spans="2:10" s="170" customFormat="1" ht="11.25" x14ac:dyDescent="0.2">
      <c r="B48" s="170" t="s">
        <v>107</v>
      </c>
      <c r="D48" s="170" t="s">
        <v>111</v>
      </c>
      <c r="H48" s="170">
        <v>60</v>
      </c>
      <c r="I48" s="171">
        <v>0.5</v>
      </c>
      <c r="J48" s="129">
        <f>H48*I48</f>
        <v>30</v>
      </c>
    </row>
    <row r="49" spans="1:13" s="170" customFormat="1" ht="11.25" x14ac:dyDescent="0.2">
      <c r="B49" s="170" t="s">
        <v>112</v>
      </c>
      <c r="H49" s="170">
        <v>20</v>
      </c>
      <c r="I49" s="171">
        <v>0.5</v>
      </c>
      <c r="J49" s="130">
        <f>H49*-I49</f>
        <v>-10</v>
      </c>
    </row>
    <row r="50" spans="1:13" s="170" customFormat="1" ht="11.25" x14ac:dyDescent="0.2">
      <c r="I50" s="171"/>
      <c r="J50" s="129">
        <f>SUM(J48:J49)</f>
        <v>20</v>
      </c>
    </row>
    <row r="51" spans="1:13" s="170" customFormat="1" ht="11.25" x14ac:dyDescent="0.2">
      <c r="B51" s="170" t="s">
        <v>113</v>
      </c>
      <c r="I51" s="171"/>
    </row>
    <row r="52" spans="1:13" s="170" customFormat="1" ht="11.25" x14ac:dyDescent="0.2">
      <c r="B52" s="170" t="s">
        <v>106</v>
      </c>
      <c r="I52" s="171"/>
    </row>
    <row r="53" spans="1:13" s="170" customFormat="1" ht="11.25" x14ac:dyDescent="0.2">
      <c r="B53" s="170" t="s">
        <v>107</v>
      </c>
      <c r="D53" s="170" t="s">
        <v>114</v>
      </c>
      <c r="H53" s="170">
        <v>18</v>
      </c>
      <c r="I53" s="171">
        <v>0.5</v>
      </c>
      <c r="J53" s="129">
        <f>H53*I53</f>
        <v>9</v>
      </c>
    </row>
    <row r="54" spans="1:13" s="170" customFormat="1" ht="11.25" x14ac:dyDescent="0.2">
      <c r="B54" s="170" t="s">
        <v>115</v>
      </c>
      <c r="H54" s="170">
        <v>18</v>
      </c>
      <c r="I54" s="171">
        <v>0.5</v>
      </c>
      <c r="J54" s="130">
        <f>H54*-I54</f>
        <v>-9</v>
      </c>
    </row>
    <row r="56" spans="1:13" x14ac:dyDescent="0.2">
      <c r="A56" s="138" t="s">
        <v>116</v>
      </c>
    </row>
    <row r="57" spans="1:13" ht="25.5" customHeight="1" x14ac:dyDescent="0.2">
      <c r="B57" s="302" t="s">
        <v>151</v>
      </c>
      <c r="C57" s="302"/>
      <c r="D57" s="302"/>
      <c r="E57" s="302"/>
      <c r="F57" s="302"/>
      <c r="G57" s="302"/>
      <c r="H57" s="302"/>
      <c r="I57" s="302"/>
      <c r="J57" s="302"/>
      <c r="K57" s="302"/>
      <c r="L57" s="302"/>
      <c r="M57" s="172"/>
    </row>
    <row r="58" spans="1:13" ht="24" x14ac:dyDescent="0.2">
      <c r="C58" s="172"/>
      <c r="D58" s="172"/>
      <c r="E58" s="172"/>
      <c r="F58" s="172"/>
      <c r="G58" s="172"/>
      <c r="H58" s="172"/>
      <c r="I58" s="136"/>
      <c r="J58" s="173" t="s">
        <v>117</v>
      </c>
      <c r="K58" s="173" t="s">
        <v>118</v>
      </c>
    </row>
    <row r="59" spans="1:13" x14ac:dyDescent="0.2">
      <c r="B59" s="136" t="s">
        <v>119</v>
      </c>
      <c r="J59" s="174">
        <v>10</v>
      </c>
      <c r="K59" s="174">
        <v>10</v>
      </c>
    </row>
    <row r="60" spans="1:13" x14ac:dyDescent="0.2">
      <c r="A60" s="172"/>
      <c r="B60" s="136" t="s">
        <v>121</v>
      </c>
      <c r="J60" s="174">
        <v>16</v>
      </c>
      <c r="K60" s="174">
        <v>21</v>
      </c>
    </row>
    <row r="61" spans="1:13" x14ac:dyDescent="0.2">
      <c r="B61" s="136" t="s">
        <v>123</v>
      </c>
      <c r="J61" s="174">
        <v>9</v>
      </c>
      <c r="K61" s="174">
        <v>14</v>
      </c>
    </row>
    <row r="62" spans="1:13" x14ac:dyDescent="0.2">
      <c r="B62" s="136" t="s">
        <v>152</v>
      </c>
      <c r="J62" s="174">
        <v>19</v>
      </c>
      <c r="K62" s="174">
        <v>17</v>
      </c>
    </row>
    <row r="63" spans="1:13" x14ac:dyDescent="0.2">
      <c r="B63" s="136" t="s">
        <v>122</v>
      </c>
      <c r="J63" s="174">
        <v>9</v>
      </c>
      <c r="K63" s="174">
        <v>12</v>
      </c>
    </row>
    <row r="64" spans="1:13" x14ac:dyDescent="0.2">
      <c r="B64" s="136" t="s">
        <v>120</v>
      </c>
      <c r="J64" s="174">
        <v>18</v>
      </c>
      <c r="K64" s="174">
        <v>12</v>
      </c>
    </row>
    <row r="65" spans="2:11" x14ac:dyDescent="0.2">
      <c r="B65" s="137" t="s">
        <v>153</v>
      </c>
      <c r="J65" s="174">
        <v>92</v>
      </c>
      <c r="K65" s="174">
        <v>85</v>
      </c>
    </row>
    <row r="66" spans="2:11" x14ac:dyDescent="0.2">
      <c r="B66" s="137" t="s">
        <v>154</v>
      </c>
      <c r="J66" s="174">
        <v>121</v>
      </c>
      <c r="K66" s="174">
        <v>125</v>
      </c>
    </row>
    <row r="67" spans="2:11" x14ac:dyDescent="0.2">
      <c r="B67" s="137" t="s">
        <v>155</v>
      </c>
      <c r="J67" s="174">
        <v>84</v>
      </c>
      <c r="K67" s="174">
        <v>88</v>
      </c>
    </row>
    <row r="68" spans="2:11" x14ac:dyDescent="0.2">
      <c r="B68" s="137" t="s">
        <v>156</v>
      </c>
      <c r="J68" s="174">
        <v>204</v>
      </c>
      <c r="K68" s="174">
        <v>208</v>
      </c>
    </row>
    <row r="69" spans="2:11" x14ac:dyDescent="0.2">
      <c r="B69" s="137" t="s">
        <v>157</v>
      </c>
      <c r="J69" s="174">
        <v>34</v>
      </c>
      <c r="K69" s="174">
        <v>29</v>
      </c>
    </row>
    <row r="70" spans="2:11" x14ac:dyDescent="0.2">
      <c r="B70" s="136" t="s">
        <v>158</v>
      </c>
      <c r="J70" s="174">
        <v>10</v>
      </c>
      <c r="K70" s="174">
        <v>10</v>
      </c>
    </row>
    <row r="71" spans="2:11" x14ac:dyDescent="0.2">
      <c r="B71" s="137" t="s">
        <v>159</v>
      </c>
      <c r="J71" s="174">
        <v>7</v>
      </c>
      <c r="K71" s="174">
        <v>8</v>
      </c>
    </row>
  </sheetData>
  <sheetProtection algorithmName="SHA-512" hashValue="HthqylF6RXqHOYfBaa1gGzTM5UemkMECDCYeCP9wPMWkAGoR8nCSgTBwIuEU5THz32fjPzu1MwQnp8j7tW1tcw==" saltValue="xqS/wZ4KiBjN0qW/5fLYFQ==" spinCount="100000" sheet="1" selectLockedCells="1"/>
  <mergeCells count="7">
    <mergeCell ref="O9:Q9"/>
    <mergeCell ref="B11:C11"/>
    <mergeCell ref="B25:E25"/>
    <mergeCell ref="B57:L57"/>
    <mergeCell ref="A2:M2"/>
    <mergeCell ref="A9:M9"/>
    <mergeCell ref="A8:M8"/>
  </mergeCells>
  <hyperlinks>
    <hyperlink ref="A19" location="Form" display="Click "/>
    <hyperlink ref="F29" r:id="rId1"/>
    <hyperlink ref="H29" r:id="rId2"/>
    <hyperlink ref="J29:K29" display="Rand McNally"/>
    <hyperlink ref="A4" r:id="rId3"/>
    <hyperlink ref="B25" r:id="rId4"/>
    <hyperlink ref="J29" r:id="rId5"/>
    <hyperlink ref="A5" r:id="rId6"/>
    <hyperlink ref="A6" r:id="rId7"/>
  </hyperlinks>
  <pageMargins left="0.7" right="0.7" top="0.75" bottom="0.75" header="0.3" footer="0.3"/>
  <pageSetup scale="65"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1-Instructions</vt:lpstr>
      <vt:lpstr>2-RRCC Travel Advance</vt:lpstr>
      <vt:lpstr>4-Per Diem and Mileage Rates</vt:lpstr>
      <vt:lpstr>Form</vt:lpstr>
      <vt:lpstr>Mileage_Rate</vt:lpstr>
      <vt:lpstr>'2-RRCC Travel Advance'!Print_Area</vt:lpstr>
      <vt:lpstr>Rate_Table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Luhman, Judy</dc:creator>
  <cp:lastModifiedBy>Luhman, Judy</cp:lastModifiedBy>
  <cp:lastPrinted>2018-01-04T23:27:47Z</cp:lastPrinted>
  <dcterms:created xsi:type="dcterms:W3CDTF">2013-01-14T04:27:22Z</dcterms:created>
  <dcterms:modified xsi:type="dcterms:W3CDTF">2018-10-01T23:20:24Z</dcterms:modified>
</cp:coreProperties>
</file>