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1"/>
  </bookViews>
  <sheets>
    <sheet name="Sheet1" sheetId="1" r:id="rId1"/>
    <sheet name="All Responses" sheetId="2" r:id="rId2"/>
    <sheet name="Parking" sheetId="3" r:id="rId3"/>
    <sheet name="Positive Learning Environment" sheetId="4" r:id="rId4"/>
    <sheet name="Student Services" sheetId="5" r:id="rId5"/>
  </sheets>
  <definedNames>
    <definedName name="_xlnm.Print_Titles" localSheetId="1">'All Responses'!$1:$2</definedName>
    <definedName name="_xlnm.Print_Titles" localSheetId="2">'Parking'!$1:$2</definedName>
    <definedName name="_xlnm.Print_Titles" localSheetId="3">'Positive Learning Environment'!$1:$2</definedName>
  </definedNames>
  <calcPr fullCalcOnLoad="1"/>
</workbook>
</file>

<file path=xl/sharedStrings.xml><?xml version="1.0" encoding="utf-8"?>
<sst xmlns="http://schemas.openxmlformats.org/spreadsheetml/2006/main" count="3258" uniqueCount="582">
  <si>
    <t>I would like to have an advisor assigned to me who I can meet with before each semester to go over any questions or concerns as far as my career goal and what classes I should take and so forth.</t>
  </si>
  <si>
    <t>I think the main things would be to offer more classes, work ok parking.</t>
  </si>
  <si>
    <t>Red Rocks serve me any better.  The college, the Professors, are wonderful.</t>
  </si>
  <si>
    <t>Keep teachers accountable to teach what is on their syllabus.</t>
  </si>
  <si>
    <t>1)Is it possible to expand a menu? I think, gluten-free and some allergen-free meals will be helpful for the students.
2)Please, add 1 or 2 microwaves.</t>
  </si>
  <si>
    <t>already stated</t>
  </si>
  <si>
    <t>Friday schedules...All colleges have Friday day classes..(MOST DO)  Provide a syllabus before you enroll in class, it will help with drop rates.  FRCC and CCA do it.</t>
  </si>
  <si>
    <t>Lower cost of daycare, printing stations so that we don't have to wait in the project center for a computer and wait for the log in, just to print a paper for class.</t>
  </si>
  <si>
    <t>See #1</t>
  </si>
  <si>
    <t>Lower prices at the Cafeteria and Coffee Cafe.</t>
  </si>
  <si>
    <t>Follow guidelines for prerequisites.  For advance classes time is wasted because other students do not know how to work equipment or set it up.</t>
  </si>
  <si>
    <t>Be more selective with online instructors/content.</t>
  </si>
  <si>
    <t>It would have been more helpful to me if the school had a certified addiction counseling program.</t>
  </si>
  <si>
    <t>Require the instructors to use D2L to post grades so as students we can keep track of our progress.</t>
  </si>
  <si>
    <t>All my experiences have been good. i cant think of anything i would improve</t>
  </si>
  <si>
    <t>Treat your students with respect.  Give your students correct and consistant information.  In the end, without the student, not of the teachers nor staff have any reason to be at RRCC.</t>
  </si>
  <si>
    <t>More job fairs for health care and the Medical Spanish class offered nights or weekends.</t>
  </si>
  <si>
    <t>Dont make the library late fee so huge.</t>
  </si>
  <si>
    <t>Reduce costs and increase online learning quality</t>
  </si>
  <si>
    <t>nothing</t>
  </si>
  <si>
    <t>I feel like some of the teachers are not really here because they want to be or want to make a difference. I would really push for high quality math instructors. I have had some great ones...and one that is not so great.</t>
  </si>
  <si>
    <t>I think a more uniform level of difficulty during the progression of courses might help. For instance, my physics 1 class was relatively easy. Leaving the class, i figured I was a good, well rounded student, so I took on a heavier course load this semester. Physics 2 however may be the first class at RRCC I've ever even been close to having to repeat. My physics 2 professor is much, much harder than my physics 1 professor, and I don't believe any of us were ready for the change. I personally wouldn't have dreamt about taking on the semester I have had I know ahead of time how different the two courses were in difficulty</t>
  </si>
  <si>
    <t>Stay the way they are and grow.</t>
  </si>
  <si>
    <t>GUIDE TO READING SURVEY RESPONSES</t>
  </si>
  <si>
    <t>A)</t>
  </si>
  <si>
    <t>There are 4 different surveys:</t>
  </si>
  <si>
    <t>4 yr. Partner survey</t>
  </si>
  <si>
    <t>Business, Government, and Civic Partners</t>
  </si>
  <si>
    <t>Students</t>
  </si>
  <si>
    <t>RRCC internal survey - all staff</t>
  </si>
  <si>
    <t>B)</t>
  </si>
  <si>
    <t xml:space="preserve">The first tab in each spreadsheet contains ALL responses for the </t>
  </si>
  <si>
    <t>The surveys may have over-lapping themes.</t>
  </si>
  <si>
    <t>Transfer Process</t>
  </si>
  <si>
    <t>Faculty/Staff</t>
  </si>
  <si>
    <t>Transfer Student Readiness</t>
  </si>
  <si>
    <t>Academic Master Plan</t>
  </si>
  <si>
    <t>Programs: Pre-Engineering</t>
  </si>
  <si>
    <t>Access</t>
  </si>
  <si>
    <t>Student Support</t>
  </si>
  <si>
    <t>Access to Education</t>
  </si>
  <si>
    <t>Administrative duties creep</t>
  </si>
  <si>
    <t>Professional development</t>
  </si>
  <si>
    <t>Communications</t>
  </si>
  <si>
    <t>Programs - Health Professions</t>
  </si>
  <si>
    <t>Developmental Ed - redesign</t>
  </si>
  <si>
    <t>Partnerships- Health Programs</t>
  </si>
  <si>
    <t>Partnerships</t>
  </si>
  <si>
    <t>Computer Services</t>
  </si>
  <si>
    <t>Community Engagement</t>
  </si>
  <si>
    <t>Concurrent Enrolment</t>
  </si>
  <si>
    <t>High School Connections</t>
  </si>
  <si>
    <t>New Opportunities</t>
  </si>
  <si>
    <t>C)</t>
  </si>
  <si>
    <t>Tabs on the bottom of each spreadsheet will provide you with</t>
  </si>
  <si>
    <t>To aid in the efficient use of survey responses, you can access</t>
  </si>
  <si>
    <t>only the section of the survey pertaining to your needs.</t>
  </si>
  <si>
    <t>D)</t>
  </si>
  <si>
    <t>A complete printed copy of the survey is available in the VPI Office.</t>
  </si>
  <si>
    <t>specific survey.</t>
  </si>
  <si>
    <t xml:space="preserve">The following tabs show the survey responses sorted by identified common </t>
  </si>
  <si>
    <t>themes.</t>
  </si>
  <si>
    <t xml:space="preserve">For the internal faculty and staff survey,  answers to each question are </t>
  </si>
  <si>
    <t>presented in separate tabs.</t>
  </si>
  <si>
    <t>4 yr. Partner Survey</t>
  </si>
  <si>
    <t>Bus/Gov/   Civic Survey</t>
  </si>
  <si>
    <t>Student Survey</t>
  </si>
  <si>
    <t>Faculty/Staff Survey</t>
  </si>
  <si>
    <t>Advisors/     Advising</t>
  </si>
  <si>
    <t>the responses sorted by theme.</t>
  </si>
  <si>
    <t>I would share the fact that I had the opportunity to be involved on campus allowed me to gain valuable skills that I can't get out of a book. So get involved and take advantage of all of the resources available to you, they are there to make you successful!</t>
  </si>
  <si>
    <t>I would suggest getting your general education requirements completed as soon as possible. I would suggest meeting on a regular basis - once a semester - with your student advisor to make sure you are meeting your program requirements. The requirements of my program director was different than what was listed in the catalogue and I took a class that she would not accept even though it was listed in the catalogue as an appropriate elective. It backed my graduation up by a semester. Very frustrating plus I spent money on a class that I didn't need.</t>
  </si>
  <si>
    <t>I would share that RRCC is a great school and to make sure to be involved with the student body (clubs). I would also share for them to take advantage of the free resources that are available. (tutoring, mental health, etc.)</t>
  </si>
  <si>
    <t>The ease and openness of the teaching staff and the fact that they are available and approachable.</t>
  </si>
  <si>
    <t>If you need ANYTHING, just ask. The Teachers and staff will find a way to help.</t>
  </si>
  <si>
    <t>My experience at Red Rocks has been overall a good experience, the instructors are very good and utilize the tutoring services.</t>
  </si>
  <si>
    <t>keep working hard, and put all the effort in today, tomorrow will be a lot easier if the foundation of your career is strong.</t>
  </si>
  <si>
    <t>I would and have told students to be cautious of the information they are given by financial aid.  I have told students to maintain ALL records of grades because of consistant failure of teachers to report grades timely and correctly.  I have told students to ask multiple advisors the same question and to get things in writing due to inconnsistancies.</t>
  </si>
  <si>
    <t>I will be receiving a quality degree from a recognized program from a great school.</t>
  </si>
  <si>
    <t>Red Rocks Community College is an excellent school. Be sure to make use of the FREE (paid for by tuition) tutoring services and the writing center.</t>
  </si>
  <si>
    <t>it may seem overwhelming but there are people in the school that really do care.</t>
  </si>
  <si>
    <t>I encourage students to use the resources that are available to them on this campus such as the tutoring and connect to success.</t>
  </si>
  <si>
    <t>It's a great college, and if one is looking into engineering, RRCC provides an amazing gateway to a bachelors.</t>
  </si>
  <si>
    <t>Phi Theta Kappa, I have never been apart of a system that supports honors. RRCC goes the extra mile for their students and is awesome at validating achievements.</t>
  </si>
  <si>
    <t>That I love this school.  It has been my safe place, my favorite destination, and my home for over 4 years.  I love the location, the people, the smaller class sizes, the small town mentality within our campus.</t>
  </si>
  <si>
    <t>* don't wait until the last minute to plan your courses and talk to advising and financial aid. If you think ahead, there are always people and resources to help you. When you wait until the last minute, staff is stretched too thin.</t>
  </si>
  <si>
    <t>This school has given me opportunities that have enbled me to floushish beyond what I could have even imagined!  I would absolutely reccomend RRCC to ANYONE!!!</t>
  </si>
  <si>
    <t>I already share that RRCC has a great atmosphere, as well as wonderful programs and staff.  I would also advise future students to meet with an academic advisor at the very start of their school career, as well as visiting the financial aid office and getting acquainted with the policies there.</t>
  </si>
  <si>
    <t>It was a learning experience I would never forget.</t>
  </si>
  <si>
    <t>Very positive. i recommend it to everyone</t>
  </si>
  <si>
    <t>The services offered are fantastic, but the teaching itself is mediocre.</t>
  </si>
  <si>
    <t>I had a great learning experience</t>
  </si>
  <si>
    <t>Security</t>
  </si>
  <si>
    <t>Program growth - CTE</t>
  </si>
  <si>
    <t>Faculty</t>
  </si>
  <si>
    <t>Positive Learning Environment</t>
  </si>
  <si>
    <t>Flexible Course Schedule</t>
  </si>
  <si>
    <t>Student Success</t>
  </si>
  <si>
    <t>Communication</t>
  </si>
  <si>
    <t>Access/Cost</t>
  </si>
  <si>
    <t>Online</t>
  </si>
  <si>
    <t>Class size</t>
  </si>
  <si>
    <t>Positive Learning Environment - opportunity</t>
  </si>
  <si>
    <t>Engineering Program</t>
  </si>
  <si>
    <t>Disability Services</t>
  </si>
  <si>
    <t>Student Services</t>
  </si>
  <si>
    <t>Positive learning environment</t>
  </si>
  <si>
    <t>Class Size</t>
  </si>
  <si>
    <t>Student success</t>
  </si>
  <si>
    <t>Transfer Program</t>
  </si>
  <si>
    <t>Immense value!  When I came on board in Spring of 2012, if it was not for the staff and professors at the Arvada and Lakewood campus', I wouldn't be on the journey I am on today.  With their compassion, and definite patience, understanding and guidance on so many occasions, I have made a stronger healing recovery.  Even though I will never be the person I once was, I have blossomed into a new fantastic person!  I will continue to promote Red Rocks Community College and the valuable educational experience one can receive here.  The value I have received doesn't per say have a dollar attachment, the character, support, and persistence to be of service during my time of turmoil and renewal is invaluable!!!!</t>
  </si>
  <si>
    <t>Positive Learning environment</t>
  </si>
  <si>
    <t>RRCC changed my life!</t>
  </si>
  <si>
    <t>Internships</t>
  </si>
  <si>
    <t>Academic Programs</t>
  </si>
  <si>
    <t>Community Programs</t>
  </si>
  <si>
    <t xml:space="preserve">Open-minded and interdisciplinary education. Teachers that put in extra time to teach. </t>
  </si>
  <si>
    <t>Quality &amp; Excellence</t>
  </si>
  <si>
    <t>Staff</t>
  </si>
  <si>
    <t>Science/Math</t>
  </si>
  <si>
    <t>red rocks has been the place where my life changed. Top Administration makes them selves available.  Rare.</t>
  </si>
  <si>
    <t>Programs - CTE</t>
  </si>
  <si>
    <t>Technoogy</t>
  </si>
  <si>
    <t>RRCC is great! excellent staff, always clean, so many free services, and more. When I speak of Red Rocks I only have positive things to say  and I promote RRCC as much as I can.</t>
  </si>
  <si>
    <t xml:space="preserve">Programs   </t>
  </si>
  <si>
    <t>Programs</t>
  </si>
  <si>
    <t>More Tutors</t>
  </si>
  <si>
    <t>Customer Service</t>
  </si>
  <si>
    <t>Class structure</t>
  </si>
  <si>
    <t>Academic Advising</t>
  </si>
  <si>
    <t>Technology</t>
  </si>
  <si>
    <t>Academic Standards</t>
  </si>
  <si>
    <t>Tuition</t>
  </si>
  <si>
    <t>Services</t>
  </si>
  <si>
    <t>Classroom upgrades</t>
  </si>
  <si>
    <t>Employment readiness</t>
  </si>
  <si>
    <t>Flexible Course schedule</t>
  </si>
  <si>
    <t>Student Service</t>
  </si>
  <si>
    <t>Program alignment to industry</t>
  </si>
  <si>
    <t>Comunication</t>
  </si>
  <si>
    <t>Maye</t>
  </si>
  <si>
    <t>Maybe</t>
  </si>
  <si>
    <t>Internshps</t>
  </si>
  <si>
    <t>Career Counseling</t>
  </si>
  <si>
    <t>Job Fair</t>
  </si>
  <si>
    <t>Transfer program</t>
  </si>
  <si>
    <t>RRCC change my life!</t>
  </si>
  <si>
    <t>Financial Aid - improvement</t>
  </si>
  <si>
    <t>I have shared with students, new and existing, since one week after my start in Spring of 2012, how fabulous the staff at the Arvada campus is.  That they take the time to walk you through the enrollment process and they do it with compassion, understanding, and take your dream turn it into possibility, and send you on a road to achieve in reality.  They have the keys that may aid in your success or they can send you in the right direction to the one who can be beneficial to you.  I love how they give you "pearls of thought".... have you thought about checking into this area? And positive affirmation by saying, " I notice you have strong knowledge in this subject! (even though you might feel it is not your strong suit).  As I continue my education, time seems to take me to the Lakewood campus more frequently.   Their devotion to the students continued success.   The Professors are fabulous and eager to share, teach knowledge and they remain humble... I have had many say, " Teach me more"!  They often say we are each others teachers.  I have so much to share with future students and will promote Red Rocks Community College every opportunity. Numerous students, including myself, tell other students about various subjects that are so awesome to take.  And how the teachers are genuine and love learning from us as much as we do from them.</t>
  </si>
  <si>
    <t>Financial Plan</t>
  </si>
  <si>
    <t>Classroom utilization</t>
  </si>
  <si>
    <t>Classroom structure</t>
  </si>
  <si>
    <t>Tutoring</t>
  </si>
  <si>
    <t xml:space="preserve"> </t>
  </si>
  <si>
    <t>Theme</t>
  </si>
  <si>
    <t>Expansion</t>
  </si>
  <si>
    <t xml:space="preserve">Positive Learning Environment   </t>
  </si>
  <si>
    <t>Responses sorted by theme "Parking"</t>
  </si>
  <si>
    <t>Positive Learning Envionment</t>
  </si>
  <si>
    <t>Positive Learning Enviornment</t>
  </si>
  <si>
    <t>Positive Learning Enviornment - opportunity</t>
  </si>
  <si>
    <t>Responses sorted by theme "Positive Learning Enviornment &amp; Positive Learning Environment - opportunity</t>
  </si>
  <si>
    <t>Responses sorted by "Student Services"</t>
  </si>
  <si>
    <t>Program growth-CTE</t>
  </si>
  <si>
    <t>Engineering</t>
  </si>
  <si>
    <t>Social work</t>
  </si>
  <si>
    <t>Teacher Education</t>
  </si>
  <si>
    <t>Bachelor's Programs</t>
  </si>
  <si>
    <t>Program growth- CTE</t>
  </si>
  <si>
    <t>Art, Music, Theater</t>
  </si>
  <si>
    <t>Social Work</t>
  </si>
  <si>
    <t xml:space="preserve">Programs </t>
  </si>
  <si>
    <t>offer tutoring before people begin to fail classes.</t>
  </si>
  <si>
    <t>It can do a better job of connecting topics that are covered in different courses.</t>
  </si>
  <si>
    <t>Stay consistent in what they do already, I have been going to RRCC for three years and have never had a bad moment :)</t>
  </si>
  <si>
    <t>A few of the classes need to be slightly longer.  The information is wonderful, that we lose track of time, and before we know it the class has ended.  We all leave saying it needs to go for one more day! :)</t>
  </si>
  <si>
    <t>Keep the great teachers there and recruit more like them.</t>
  </si>
  <si>
    <t>Consistency, so the experience more even...not some really good and some not so good instructors.</t>
  </si>
  <si>
    <t>Allow for more hands on or flexible learning.</t>
  </si>
  <si>
    <t>I think a mandatory information session for new students would be very beneficial.</t>
  </si>
  <si>
    <t>It is good on it's own.</t>
  </si>
  <si>
    <t>Cheaper books</t>
  </si>
  <si>
    <t>Environmental Scan Survey - Students</t>
  </si>
  <si>
    <t>1. What do you see as the most important issues that Red Rocks Community College (RRCC) should address in the next three years?</t>
  </si>
  <si>
    <t>Answer Options</t>
  </si>
  <si>
    <t>Response Count</t>
  </si>
  <si>
    <t>answered question</t>
  </si>
  <si>
    <t>skipped question</t>
  </si>
  <si>
    <t>Number</t>
  </si>
  <si>
    <t>Response Date</t>
  </si>
  <si>
    <t>Response Text</t>
  </si>
  <si>
    <t>Increasing enrollment will produce increased class sizes. Consider hiring more professors, and possibly expanding the school itself to include space for more classes and programs.</t>
  </si>
  <si>
    <t>There needs to be more security measures in place. Cameras, metal detectors... We need to know who is coming and who is going.</t>
  </si>
  <si>
    <t>Those who are going for a career in a program that does not require certain subjects to be taken these requirements of the college we should not have to take these classes. Especially when we will not be using them in the career field.</t>
  </si>
  <si>
    <t>Parking</t>
  </si>
  <si>
    <t>Expanding the campus facilities and resources for students.  Our student body has more than doubled in the past seven years, but our physical space and faculty have not increased anywhere near as much, resulting in reduced quality of services for all students.</t>
  </si>
  <si>
    <t>Everything has been good for me so far, I can't think of any changes at the time.</t>
  </si>
  <si>
    <t>I think parking is a big issue. There are more students than parking it is hard to get to class on time. People are making their own parking spots and driving dangerously in the parking lots. people are parking in the children's center parking. It would help if there was a sign at the children's center pick up/drop off that stated parking by permit only.  I know people who have gotten out of tickets and still park there because there is no sign stating permit only. I have a child there and it is frustrating when we cannot park with our permit to pick up my child.</t>
  </si>
  <si>
    <t>I would like to see more HHP classes offered.</t>
  </si>
  <si>
    <t>Hiring only competent who want to teach the students.  Not teachers who just want to goof off and collect a paycheck.  Go back to having students evaluate every teacher for every class.  I have had a couple of awful teachers with no opportunity to report it via elavuation.</t>
  </si>
  <si>
    <t>The possible increase of OLDER Students and offering the classes they need to make a difference in their lives, whether it be job training, recreational pastimes, or financial management.</t>
  </si>
  <si>
    <t>The students need more options with some classes. I could not take ECE 220 class for a long time because it was cancelled. Some classes could be very important. I mean face-to-face classes. Not everyone can study productively online.</t>
  </si>
  <si>
    <t>Keep Support at the Gateway program and the Disabilities  Deptartment  at the top of the list, keep providing them both with needed supplies and new ideas for improvement, the medical program needs more availabilty to med students, allow for larger enrollments.</t>
  </si>
  <si>
    <t>Student default and completion.</t>
  </si>
  <si>
    <t>More department cross communication</t>
  </si>
  <si>
    <t>One of the most important issues that I see for RRCC is to keep the costs reasonable for students to attain their educational goals. Secondly, to expand RRCC associate degree programs offered, especially in the health fields - my personal bias.</t>
  </si>
  <si>
    <t>Better online course interaction between the students and the teachers, it seems very limited. It would be nice if the students can make a comment to the teachers updates on the course home page, in the news section.</t>
  </si>
  <si>
    <t>Tuition.  Seems cost of classes are going up and available services are being cut.  This term, Spr 2013 it took over 6 weeks to full staff film lab, yet assignments were due without the lab being available.  Also, class size is getting larger, less time for hands on do to larger size.</t>
  </si>
  <si>
    <t>Improve collaboration between departments to showcase student achievements, particularly to market student skill demonstration to potential employers.</t>
  </si>
  <si>
    <t>The potential law suits from the behavior of the police force on campus. 
The internal problems between admin and instructors. 
The unfriendliness and unaccessibility of the Library division of the LARC which is new this year. Years prior it has been much more helpful and easier to use, better off going on line or to a different library.</t>
  </si>
  <si>
    <t>change the WQM A.A.S. degree to a B.A.S.    The WQM program is a two year program with at least one year if not two years of general education classes. To complete the A.A.S. it takes a minimum of three years. This program should really be a Bachelors program! I cringe at the thought of having to transfer to Metro, and that's putting it politely.</t>
  </si>
  <si>
    <t>a bigger library, better communication between campuses. making the arvada campus students as"part"of the college,</t>
  </si>
  <si>
    <t>Consistancy of information given to students by staff members.  More specifically information given by advising, records, admissions and most of all financial aid.  I have been a student for several years and the inconsistant information I have received from these departments have effected every part of my life as a student and more often than not, the effect has been negative.  These are all vital positions and if students are not able to be trained to provide the correct and appropriate information then the responsibility should not be given and should be left to actual staff members.</t>
  </si>
  <si>
    <t>Healthier food selections in the vending machines like sandwiches, fruit, nuts, ext.</t>
  </si>
  <si>
    <t>Find better physics professors, lots of students are transferring to mines and we need to know physics. I've heard/experienced nothing but poor teaching and heaving curving to get students through. Please invest in providing better teachers for the physics program.</t>
  </si>
  <si>
    <t>Educational cost</t>
  </si>
  <si>
    <t>providing more availability for workstudy. more parking. more class times for the holistic programs</t>
  </si>
  <si>
    <t>Teacher quality.</t>
  </si>
  <si>
    <t>I think that connecting topics covered in STEM classes with each other and the real world is something RRCC could get better at. There are some extremely intriguing ideas that engineering students at RRCC are exposed to, but we are often only exposed briefly, and only a few students seem to "connect the dots." When professors talk about classes other than their own, and real world situations, it really helps the students get a feel for what they may encounter in other classes as well as helps them form their own "new view" of the world in which they live.</t>
  </si>
  <si>
    <t>security, the police are effective, but some emergency phones on the grounds and parking-lot cameras would be great.</t>
  </si>
  <si>
    <t>Office of Disability Services.  To check into the bias' of questionnaires, procedural policies.  To look at the individual, not only for the outward scars or disabilities, but for the ones that lay within.  Disabilities come in all forms and they don't discriminate.  Make this department better!  If not in my time, for the ones who have come before me, and find themselves here, but for all the others who will come after me.</t>
  </si>
  <si>
    <t>Student Buss Passes as a part of tuition.</t>
  </si>
  <si>
    <t>Parking, library enlargement, more RRCC student artwork on first and second floors, wildlife growth, larger bookstore, better A/C and heating</t>
  </si>
  <si>
    <t>Parking
Security
More computers and/or plugs for laptops</t>
  </si>
  <si>
    <t>Allow flexibility in choosing degrees such as create your own degree hosted by universities.
New student center with gym, pool, basketball court and the like. 
Create a complete wellness center that encompasses physical, emotion, and spiritual health.</t>
  </si>
  <si>
    <t>I don't know.</t>
  </si>
  <si>
    <t>Unemployment.</t>
  </si>
  <si>
    <t>Process technologies should be a program once again</t>
  </si>
  <si>
    <t>Increasing awareness of the school's services, e.g. tutoring and the gym.</t>
  </si>
  <si>
    <t>The lack of conservative values</t>
  </si>
  <si>
    <t>Parking is a huge issue and many students, once they see that parking is full, leave and don't go to class.  Also, I feel that we need more technology introduced on this campus.  At the other schools I have attended, smart boards were used and they make a huge difference.  I think many teachers here are afraid to utilize technology, even D2L seems to baffle them.  On a side note, I would like to see some more outside seating areas.  We are a green school, and I think we aren't using the natural outside beauty of the school.</t>
  </si>
  <si>
    <t>2. What value does Red Rocks Community College give to you?</t>
  </si>
  <si>
    <t>A community in which to grow, learn, and develop close ties with professors and other students.</t>
  </si>
  <si>
    <t>Quality education, plentiful student services, and supportive faculty and staff.</t>
  </si>
  <si>
    <t>I take my studies seriously, so education is the value they give me.</t>
  </si>
  <si>
    <t>The value of learning in an environment that treats students as members of an academic community rather than a number in financial statements.</t>
  </si>
  <si>
    <t>A supportive environment where the faculty and staff care about the students as individuals (not treated as a number).</t>
  </si>
  <si>
    <t>Once I complete my AA is Psy that will be a great value to take with me, as I will have accomplished something on my long journey.</t>
  </si>
  <si>
    <t>Motivation to achieve my education goals.</t>
  </si>
  <si>
    <t>Red Rocks has given me a reason to get up everyday.  I am 68 years old.  I am a 4.0 student.
I feel very fortunate to have the opportunity to go to Red Rocks and continue my education.</t>
  </si>
  <si>
    <t>Small classes with direct contact with the teacher.  Good value for the money spent.</t>
  </si>
  <si>
    <t>Schedule flexability</t>
  </si>
  <si>
    <t>The chance to obtain CORE transferable class for an undergraduate degree.</t>
  </si>
  <si>
    <t>I feel more independent and knowledgeable after taking classes at RRCC. Studying here helped me to find a good job and become more social.</t>
  </si>
  <si>
    <t>Discipline,stronger values, interests in new directions to take my talents.  speaking up when i may be having trouble academically.</t>
  </si>
  <si>
    <t>An affordable education.</t>
  </si>
  <si>
    <t>RRCC is allowing me to attain an Associates degree at a cost that I can afford.</t>
  </si>
  <si>
    <t>The support from the school is amazing. The value is in the support that contributes to our success in helping us reach our goals.</t>
  </si>
  <si>
    <t>95% of staff has real time experience and is still in their respected fields doing what they teach.</t>
  </si>
  <si>
    <t>The articulation agreements with four-year schools. Your academic advisers clarify the maze of options expertly.</t>
  </si>
  <si>
    <t>It has given me a great learning opportunity and a basis for transferring to a four year school.</t>
  </si>
  <si>
    <t>classes at a reasonable cost and articulation agreements for transfer students.</t>
  </si>
  <si>
    <t>stay focused and put all my effort into today, so tomorrow can be easier. the professors that i have had class with have been great, approachable and knowledgeable of their topics. that gives me the "want" to also be knowledgeable in my career</t>
  </si>
  <si>
    <t>A quality eduction from an accredited program.</t>
  </si>
  <si>
    <t>I learned a great deal on good study habits.</t>
  </si>
  <si>
    <t>Good education and the ability to advance in my current job</t>
  </si>
  <si>
    <t>I value the scholarship program and I work hard to keep my gpa up. I also value the wonderful assistance from the Gateway program as well.</t>
  </si>
  <si>
    <t>I love this school. I have been so happy here for the most part. The teachers that care really make a difference. I think it is a great value. The school puts a lot of effort into the students and it shows. The LARC is fantastic!</t>
  </si>
  <si>
    <t>RRCC is the reason that I am going to graduate from CSM with an engineering degree. The engineering classes are rigorous, but the pay off that comes in the form of the articulation agreement is huge.</t>
  </si>
  <si>
    <t>I would not be the person I am today without Red Rocks. In a way my life is the value that Red Rocks has given me.</t>
  </si>
  <si>
    <t>Great, irreplaceable values and value are provided by the college.</t>
  </si>
  <si>
    <t>Although it's taken me 4 years to get an associate's here because of changing my major, I don't regret any of the time I've spent here. It's been invaluable to me.</t>
  </si>
  <si>
    <t>* Ability to take classes for a reasonable tuition, whether to transfer or upgrade skills
* Friendly helpful advising
* exercise facility</t>
  </si>
  <si>
    <t>I can't even begin to list them all... Tutoring, student life activities, financial aid, leadership development, opportunities for personal growth, not to mention the amazing instruction piece!</t>
  </si>
  <si>
    <t>I think that the staff I have come in contact with is very high quality (whether teachers, administrators, office staff, maintenance staff, etc).  I feel like I get more education per dollar than I would get at a traditional 4 year institution, and with that I also get more flexibility with my schedule.</t>
  </si>
  <si>
    <t>Hard work.</t>
  </si>
  <si>
    <t>Wonderful community for tutors and mines transfer studwnts</t>
  </si>
  <si>
    <t>RRCC is my gym, hangout spot, school, and workplace.</t>
  </si>
  <si>
    <t>Nothing that I didn't come with</t>
  </si>
  <si>
    <t>I love the teachers here for the most part.  I love the small classrooms and the informal setting for the most part.</t>
  </si>
  <si>
    <t>3. What do you believe are Red Rocks Community College greatest assets or strengths?</t>
  </si>
  <si>
    <t>The faculty, the small class sizes, the Learning Commons, online library research journal database access, computer technology classes, the health clinic, green energy, health care profession certification, and all of the efforts that help connect vocational training and the community.</t>
  </si>
  <si>
    <t>Greatest strengths are the staff and same for assets.</t>
  </si>
  <si>
    <t>Their internship programs need some work, also the internship requirements for people who work need to be adjusted.</t>
  </si>
  <si>
    <t>The instructors</t>
  </si>
  <si>
    <t>Caring and supportive staff and faculty.</t>
  </si>
  <si>
    <t>Great teachers, I have enjoyed all of the ones that I have had so far.</t>
  </si>
  <si>
    <t>Small classes, for the most part great teachers.</t>
  </si>
  <si>
    <t>The Staff and the Professors.</t>
  </si>
  <si>
    <t>Resources to help the students succeed.</t>
  </si>
  <si>
    <t>Instructors</t>
  </si>
  <si>
    <t>Manageable class size, comfortable setting, and advisors who are exceptional at what they do.</t>
  </si>
  <si>
    <t>In my opinion, has a very good team of people, who help the students with the multiple questions. I enjoyed almost every class taken at RRCC.</t>
  </si>
  <si>
    <t>availability of faculty to one person and their needs.  more personable, encouragements.</t>
  </si>
  <si>
    <t>Many wonderful instructors and staff.</t>
  </si>
  <si>
    <t>I feel that the caring and supportive faculty are the greatest asset at RRCC. There are so many support teams that truly want you to succeed.</t>
  </si>
  <si>
    <t>Cost of a certificate or degree. Location, safety on campus, availability of online, hybrid, lecture, weekend, accelerated class offerings. Class sizes are fantastic. Accessability to faculty.</t>
  </si>
  <si>
    <t>We have a great student body that is very friendly. I enjoy the oneness we share in the school community.
The teaching staff is great also.</t>
  </si>
  <si>
    <t>For me the fact that it has a working film lab, one of the VERY few in the State for higher education.</t>
  </si>
  <si>
    <t>Clearly the Adjunct Instructors are focused on relevant skill development. It would be nice to see more appreciation for their diligence.</t>
  </si>
  <si>
    <t>The greatest assets to Red Rocks is the instructors and diversified programs that it offers for example the Gateway program, Foreign students, and all of the EMS programs.</t>
  </si>
  <si>
    <t>free tutoring! food bank. student project center. foundation.</t>
  </si>
  <si>
    <t>the eclectic nature of the staff, people form all walk of life coming together.</t>
  </si>
  <si>
    <t>Overall, the teachers are the most valuable asset that RRCC has.  Although, in the years I have spent here, I have come to learn that the best teachers do not stay nor do the strongest support staff.  I have seen first hand that those who posses the drive to educate students, who take an active interest are either lost to other colleges or pushed out the door of RRCC without hesitation while those that are subpar and care very little about students maintain positions for years upon years.</t>
  </si>
  <si>
    <t>Always giving back to the students and offering many extra free programs to help the students like job serch, tutoring, snacks, health fair and to many others to mention.</t>
  </si>
  <si>
    <t>Red Rocks Community College has an amazing range of subjects and class schedules that match any students lifestyle. For me it is your agreement with Mines for full transfer of credits.</t>
  </si>
  <si>
    <t>On line classes</t>
  </si>
  <si>
    <t>the gateway program and the foundation.</t>
  </si>
  <si>
    <t>The LARC. I love the access to tutors. They really help students succeed.</t>
  </si>
  <si>
    <t>The CSM transfer agreement is a big strength of the college. Also, the way RRCC allows its students to be and feel empowered is a really big asset. For instance, we were able to start the IDEA 1 &amp; 2 pilot programs at RRCC only because of the cooperation and openness of the school itself.</t>
  </si>
  <si>
    <t>The greatest assets are the Professors', the students', the community, surrounded by the world! The greatest strength is being of service to each other.</t>
  </si>
  <si>
    <t>The Staff and the high quality of teachers.  The support systems such as the GLTB and the Gateway program.  The individual attention given to students by the tutors and the LaRC employees.</t>
  </si>
  <si>
    <t>Having so many options for transfer; great instructors and classes</t>
  </si>
  <si>
    <t>* being part of the Colorado Community College System 
* helpful administration
* Beautiful/comfortable/accessible campus</t>
  </si>
  <si>
    <t>Caring faculty and staff. Students really do have some serious advocates in those who work for RRCC!</t>
  </si>
  <si>
    <t>The diversity of the campus, the amount of programs offered, and the Gateway program.</t>
  </si>
  <si>
    <t>It has that humble feeling to it.</t>
  </si>
  <si>
    <t>Learning commons</t>
  </si>
  <si>
    <t>Student employment is fantastic. Students often need jobs close to the school, and RRCC does a great job of allowing that by providing tutoring services, the coffee shop, etc. Just about everyone I know who could use a job at the school has a good opportunity to get one.</t>
  </si>
  <si>
    <t>The most advanced computer science and math departments of all the colorado community colleges</t>
  </si>
  <si>
    <t>Small classrooms.  The teachers are very knowledgeable.</t>
  </si>
  <si>
    <t>4. What do you see as distinctive or unique about Red Rocks Community College?</t>
  </si>
  <si>
    <t>The learning commons resources, such as the connect to success services, the tutoring program (those guys/gals are awesome!), the councilor's services, and the internship office. Also the location, the architecture, and the amphitheater.</t>
  </si>
  <si>
    <t>Location and community. Our students are generally very tolerant of others.</t>
  </si>
  <si>
    <t>I like the fact that the clinical skills class is now available on Thursdays, There should be weekend classes available for this as well. I like that you have some weekend classes and love the online classes.</t>
  </si>
  <si>
    <t>Instructors and personnel that want to see students suceed</t>
  </si>
  <si>
    <t>Comfortable environment with diverse opportunities for students.</t>
  </si>
  <si>
    <t>I went to another community college years ago, and they were just not focused on individual success. There are many people who can help with one's success at RRCC</t>
  </si>
  <si>
    <t>The atmosphere, I have never been to a school that was so relaxed and helpful.</t>
  </si>
  <si>
    <t>Every student is welcome at Red Rocks.  I was afraid everyone would look at me and think I was too old to be going to college.  I still think some of the students think I am a Professor when they see me in the hall ways.  That's okay.</t>
  </si>
  <si>
    <t>Most teacher really care about your success.</t>
  </si>
  <si>
    <t>The versatility in course offering.</t>
  </si>
  <si>
    <t>1) Great Child Care
2) Variety of services
3)Theater</t>
  </si>
  <si>
    <t>PA program.. Distinctive or unique? Pretty much like any other Colorado community college.</t>
  </si>
  <si>
    <t>See #3</t>
  </si>
  <si>
    <t>Our art pieces throughout the campus, make us unique. Our "Rock portal" is very advanced and helpful.</t>
  </si>
  <si>
    <t>Offers programs that are not available in the metro area</t>
  </si>
  <si>
    <t>RRCC has the best computer lab for MGD. It's a shame that there are more computers than students.</t>
  </si>
  <si>
    <t>The Gateway program is definitely unique, but I also feel the care and concern for a students success expressed by the instructors is unique.</t>
  </si>
  <si>
    <t>I dont see the "regular" college crowd, although there are plenty of younger people, they seem to be focused on their studies.</t>
  </si>
  <si>
    <t>The helpful nature of the staff and instructors.</t>
  </si>
  <si>
    <t>We have the coolest looking building and fantastic math department!</t>
  </si>
  <si>
    <t>Well known college</t>
  </si>
  <si>
    <t>the Gateway program</t>
  </si>
  <si>
    <t>Again the LARC. The services that are offered in the LARC makes RRCC stand out. I highly recommend this school.</t>
  </si>
  <si>
    <t>I've been to several colleges, but the quality of most of the professors at RRCC seems to be higher than at other community colleges. In all honesty, RRCC does not feel like a community college in that it seems to demand a higher standard of its students and of its staff. I once attended a Penn State satellite campus, and RRCC feels much more on point and dedicated than that school did.</t>
  </si>
  <si>
    <t>The demographic and unique location. The feeling of being out of the city.</t>
  </si>
  <si>
    <t>How we come together as a whole to help and to be of service to each other.  When information/help is needed, it is given with a smile, politeness,and with understanding. Anything can and will be accomplished with patience and often the support of staff by your side.</t>
  </si>
  <si>
    <t>The smaller size promotes closer bonds with more diverse groups that at the bigger schools.</t>
  </si>
  <si>
    <t>location, class sizes, instructors</t>
  </si>
  <si>
    <t>* great campus/ great location
* programs like Fine Woodworking, Water Quality Management and PA and Fire Science...even though I don;t take those.
* Good MGD program</t>
  </si>
  <si>
    <t>Beautiful campus, friendly atmosphere, caring and dedicated faculty and staff</t>
  </si>
  <si>
    <t>The huge amount of programs offered.  Also the Gateway program (which I am not a part of, but which I think is an extremely important service to offer).</t>
  </si>
  <si>
    <t>It is easily affordable.</t>
  </si>
  <si>
    <t>Learning commons and degree programs</t>
  </si>
  <si>
    <t>The fantastic community</t>
  </si>
  <si>
    <t>The small town atmosphere</t>
  </si>
  <si>
    <t>5. How can Red Rocks Community College improve to better serve you?</t>
  </si>
  <si>
    <t>Approve more funds for student tutors (the cap is $12/hr @ 20hrs/week, and for non-students the cap is ~$16/hr, even though there is no difference in the ability of the tutors). Also, the LGBT Resource Center is way too small to handle the increasing volume of student traffic that comes through that space. There are many students who could really benefit from the resources they can provide, but have too much social anxiety to be in a very enclosed space with so many people. A larger room for the LGBT Resource Center would be great.</t>
  </si>
  <si>
    <t>When I call I would like a return call. Usually I get sent from dept to dept and it takes days before I can get an answer. Customer service for people who pay cash for their schooling is important.</t>
  </si>
  <si>
    <t>Less lecture during class time and more time for Q &amp; A sessions and hands-on training</t>
  </si>
  <si>
    <t>By continuing to invest in what is best for the students, more than anything else.</t>
  </si>
  <si>
    <t>I would share that RRCC is reasonable in terms of cost (except online courses, I don't understand the reasoning there), the teachers are knowledgable and relatible.  I would also share that RRCC seems to be a step behind in technology in the classroom.  Classes fill up very quickly and if you snooze you lose.  I love the Student Life stuff that is being done, getting students to relax and enjoy school is important and I think RRCC does a good job with that.</t>
  </si>
  <si>
    <t>12. What can RRCC do to improve the learning experience for students?</t>
  </si>
  <si>
    <t>Improve the speed of the network.</t>
  </si>
  <si>
    <t>Be more involved with their students and guide them in the most cost effective way to reach their academic goals. Offer the chance to get help for the cost of education and show the how to get it.</t>
  </si>
  <si>
    <t>One-on-one tutors should be more available, especially in mathematics.  I looked into tutoring. A tutor is not provided until a student tries to set up a study group first.  This is a good idea, however, it is hard to get students in an online class to form a study group.  I just ended up using on-line resources to make it through but would have benefitted from a one-on-one tutor</t>
  </si>
  <si>
    <t>Continue offering/expanding free tutoring and other student support services.</t>
  </si>
  <si>
    <t>There are many resources at the school, but many students still are unaware of them.</t>
  </si>
  <si>
    <t>Not try to fit as many people in room 1694, there is no windows, no ventalation and it is always tooo hot and smells bad. There are way to many people in there for the size of the classroom.</t>
  </si>
  <si>
    <t>Keep the students involved by asking their opinions.</t>
  </si>
  <si>
    <t>Not much is needed as far as learning experience change goes. If there are instructors who have issues with larger class enrollments, either get them used to the idea or GET RID OF THEM.</t>
  </si>
  <si>
    <t>Better hours.  Better service in "student aide" department.  They really ARE NOT DOING A GOOD JOB.  I am not being biased, but it is terrible.</t>
  </si>
  <si>
    <t>Make sure the instructors are organized. I had a class that the syllubus was not updated. The due dates were wrong and it was never corrected. The class to me was a waste of time and I was looking forward to the class. It was not taught well. The instructor was nice but spread too thin and was never prepared. I could have just read the book and gotten more out of the class. This class was in my degree program and was a real disappointment.</t>
  </si>
  <si>
    <t>Extended hours for the Writing Center, and Tutoring on Saturday's for those who work during the week.</t>
  </si>
  <si>
    <t>Again, ensure the guidelines for prerequisites are followed.  It is EXTREMELY annoying to have to set up equipment all the time because fellow students have not had certain classes that teach these issues.  Also, perhaps there should be degree course and general ed courses for people not pursuing a degree or certificate.</t>
  </si>
  <si>
    <t>Make D2L function or replace it with something that does.</t>
  </si>
  <si>
    <t>Make it easier to have student functions without all of the red tape.</t>
  </si>
  <si>
    <t>i think RRCC is a good school, good professors, good staff and a good location, I think the only flaw is that the arvada campus students may feel that t hey are not part of the college. that campus does not have all the "amenities"</t>
  </si>
  <si>
    <t>RRCC should and needs to remember that the student is the reason that you are here.  We as students have come to your door seeking education.  When you treat a student as though they are nothing more than an incovience and so far below you, students become inclined to seek education elsewhere.  If enough students are treated in such a way, if enough students are forced to turn to alternative solutions, RRCC will change, RRCC will cease to exist in the same capacity it does today.  RRCC could be a great instituation, if only the reason those within the walls were able to remember what brought them there in the first place.</t>
  </si>
  <si>
    <t>Free tutoring, even if there are less then 3 students who need it, in any class.</t>
  </si>
  <si>
    <t>New teachers in the physics department.</t>
  </si>
  <si>
    <t>To never become complacent.  To strive to be of service to all that may need it.  To not judge a book by its cover.  To take time to listen, follow through, and to have a open heart towards each individuals needs.  For we all are unique individuals.  Ex: ODS: wonderful staff!  My disability is not on the outside but on the inside from a closed head injury.  I had learned from a professor that if I was in possession of a approval letter from ODS, I could have received extra time or understanding.  But, because I didn't have a letter, I couldn't receive the help I needed from the professor.  She understood my needs, but school policy bound her, and she was not able to help.  My grade suffered.  It is sad when more value is placed on a approval letter, then taking the time to listen, understand the individual student needs, and being of service to help the student achieve their full potential.  The scars and disabilities of others should not be seen as whom they are, but one should see the unlimited potential and greatness one has within.  Professors, staff, doctors, etc... people of service can chose to elevate a person, or on the other hand, destroy them by one word.  I consider these individuals to be on "front line positions."  I was upset with the ODS department for the bias shown.  I was raised by my former guardians, "where there is a will, there is a way."  If I had to go up and over, so be it.  Despite the challenges (or opportunities) I went through, and pray others with disabilities don't go through, I see the ODS staff as a intricate, important  "front line" of potential and greatness, to look at each individual within... Not to see them through the eyes of a questionnaire, or other paper forms, or procedural policy.</t>
  </si>
  <si>
    <t>More Holistic Health oriented degrees</t>
  </si>
  <si>
    <t>More cameras and equipment in the library for the MGD students</t>
  </si>
  <si>
    <t>* More parking
* More standardization of instruction, some teachers are great and use all the D2L tools and are very clear in their expectations, while others do not communicate very well. There should be a consistent grading matrix. Maybe even a standard syllabus for same numbered classes with multiple sections.
* Miss the TV room
* have enough and the correct books in the bookstore</t>
  </si>
  <si>
    <t>Develop and implement a student mentor program. Coming to school was simply terrifying. It was through student connections that I was able to explore avenues of personal growth by getting involved. If I hadn't been told about activities and organizations by my peers, I would have never gotten involved. Young students and non- traditional students alike struggle with feelings of inadequacy and need peers to come alongside to encourage and mentor others.</t>
  </si>
  <si>
    <t>I would love to see the option of some of the Saturday only classes being offered at different times.  Because of my religious beliefs, I am not able to attend classes from sundown Friday to sundown Saturday, so there are a number of classes that I do not have the option of taking.  I would love if every other semester they could be offered on a Sunday (I don't know if that is an option) or some other day of the week.</t>
  </si>
  <si>
    <t>It is good just the way it is.</t>
  </si>
  <si>
    <t>N/a</t>
  </si>
  <si>
    <t>Improving the wireless signal and cell reception. Both do not work in many areas on campus, but are critical to life as a student.</t>
  </si>
  <si>
    <t>More math and computer science subjects</t>
  </si>
  <si>
    <t>Parking as I said before.  It's a HUGE problem.  Also adding technology that better suits today's world.  The classroom numbering organization is terrible.  I'd like to see that corrected.</t>
  </si>
  <si>
    <t>6. What emerging academic/career programs would benefit you?</t>
  </si>
  <si>
    <t>Green Energy maybe</t>
  </si>
  <si>
    <t>Water quality and management, leadership development.</t>
  </si>
  <si>
    <t>I am almost at the finish line for my AAS in Medical Office Technology, I would like to see training and teaching in Medical Software programs used for billing and coding.</t>
  </si>
  <si>
    <t>unknown</t>
  </si>
  <si>
    <t>Improve the teaching. Many teachers here are not very competent in their subjects or conveying their knowledge of their subjects. I went to the head of a department least semester with a complaint about a teacher disliked by the entire class, and it went largely unnoticed. I've heard many complaints about teacher incompetence, but they seem to go nefariously without being addressed. This is my largest complaint about the school and I strongly wish it would be taken more seriously.</t>
  </si>
  <si>
    <t>More night classes for math; science seems to do well in this area; summer classes seem to be thin</t>
  </si>
  <si>
    <t>Have the teachers be more consistant with D2L.  It's a great resource and many teachers are just very uncomfortable with it.</t>
  </si>
  <si>
    <t>13. Do you have any additional comments?</t>
  </si>
  <si>
    <t>I love the snacks during study groups and the popcorn and Kool-aid in the Den. The coffee shop gets me through the day, and the faculty and resources available at the school are definitely above average. Keep up the good work!</t>
  </si>
  <si>
    <t>All in all I like RRCC, they just need some improvements in certain areas. Mainly communication.</t>
  </si>
  <si>
    <t>I know that lecture is a large part of any college, however, I can look at Power Point presentations at home.  I work two jobs and attend school part-time.  I would benefit from being able to read the chapter, look at Power Points, and have the opportunity to ask questions, learn from open discussions, and hands-on training.  I feel this would have more impact and make it easier to retain information.</t>
  </si>
  <si>
    <t>I think that it should be required to wear shoes. People walk around barefoot and I know that it distracts others because we have talked about it. These people play with their feet then touch everything and it is gross and unsanitary.</t>
  </si>
  <si>
    <t>I feel fortunate to have had time learning at RRCC. It certainly gave me the tools and knowledge to continue my education at UCD.
Thank you.</t>
  </si>
  <si>
    <t>Thank you for the great years at RRCC.</t>
  </si>
  <si>
    <t>MUST RUN CLASSES FIVE DAYS A WEEK, plus week end classes.  There is absolutely no reason why RRCC should not be a full time 5 day a week school.  Classes on Friday would help free rooms and the parking lot..  Get rid of Higher one, It is a disaster, the contract can be broken, just research how the did it in the state of Oregon.   The book store is terrible.  TERRIBLE and expensive.  PCC does there own book store and it is one of the schools biggest money makers.   Departments need to work together, they currently dont..</t>
  </si>
  <si>
    <t>RRCC is a great school, I'll bad sad to leave once I graduate.</t>
  </si>
  <si>
    <t>Im transfering to Metro in the fall so some of the questions did not pertain to me.</t>
  </si>
  <si>
    <t>Thank You for your interest in our opinion.</t>
  </si>
  <si>
    <t>none</t>
  </si>
  <si>
    <t>I had a great experience at RRCC and I fondly receomend it to anyone who is thinking of persuing a college degree.</t>
  </si>
  <si>
    <t>I Love RRCC. I would go to school here forever if I could :)</t>
  </si>
  <si>
    <t>No...I know you were planning on going home sometime this afternoon and you weren't counting on this survey turning into a book!  I know survey's should be minimal.....BUT.......  Thank you for taking the time to read mine.  Have a great rest of the day!</t>
  </si>
  <si>
    <t>It have been the best 4 years of my life and I am grateful to the school for that.   Thank you</t>
  </si>
  <si>
    <t>Overall Red Rocks has been a good experience for me.</t>
  </si>
  <si>
    <t>Best thing I have ever done was to attend RRCC. It really is my home away from home.</t>
  </si>
  <si>
    <t>nope.</t>
  </si>
  <si>
    <t>Nope</t>
  </si>
  <si>
    <t>Focus more on improving teaching and tutoring. They are critical for a student's success, and bad teaching seems to go without consequence.
I also despise the anti-smoking campaign, although this is a more personal qualm. My parents smoke, and while I never would, it is a life choice that we don't deserve to be made guilty for or have shoved down our throats.</t>
  </si>
  <si>
    <t>My comments may sound stern but on the other side of the coin, I have researched all the metro area community colleges and Red Rocks real does the best job or I wouldn't be here. That doesn't mean that there aren't areas that need improvement. Dropping the social justice theme would go a long way to making it a better place. The white guys that go to this college had nothing to do with any of the historical events that some people cling to in order to justify why their lives haven't turned out as they wanted. Here is one white guy that had nothing to do with other's misfortune and who is getting a little bored with getting beat up for my gender and my skin color. I didn't have any influence over my record of birth and I wish the school wouldn't take such exception to it.</t>
  </si>
  <si>
    <t>PARKING</t>
  </si>
  <si>
    <t>Themes</t>
  </si>
  <si>
    <t>Bachelors Programs</t>
  </si>
  <si>
    <t>I'm glad that I can take my classes after work or on the weekends, but some courses that I had considered (PA or radiology tech) are full time day courses. Which is just hard as I have a family to provide for, so I have to continue to work while going to school.</t>
  </si>
  <si>
    <t>The program to become a certafied arborist.</t>
  </si>
  <si>
    <t>N/A</t>
  </si>
  <si>
    <t>n/a</t>
  </si>
  <si>
    <t>Music Therapy</t>
  </si>
  <si>
    <t>????</t>
  </si>
  <si>
    <t>Nursing - LPN, Medical Office Management Associate Degree.</t>
  </si>
  <si>
    <t>Intro to Neuropsychology</t>
  </si>
  <si>
    <t>Instructional technology/design, simulation and training, database administration. Social media and journalism.</t>
  </si>
  <si>
    <t>I am already benefiting from the WQM program.</t>
  </si>
  <si>
    <t>the holistic health program is great! i would love to see acupuncture offered and an herbology certificate.</t>
  </si>
  <si>
    <t>Health care, management, technology, languages. I really want to learn Portuguese.</t>
  </si>
  <si>
    <t>I'm finishing my educations at Red Rocks Community College. But if you added engineering internships in the internship room inside the learning commons that would help.</t>
  </si>
  <si>
    <t>I would love to see a MLT program of some other lab related fields.</t>
  </si>
  <si>
    <t>I think that the engineering curriculum would greatly benefit from the IDEA classes being included in the curriculum, and that this in turn would greatly benefit not only the students, but RRCC itself, as well as CSM. I personally have greatly benefitted from this class.</t>
  </si>
  <si>
    <t>Computer App development.</t>
  </si>
  <si>
    <t>Having available a Integrated Therapeutic Medicine program.  It is not offered but very few places.  And to have Internship Program options made available on many of the academic/career programs.  We are surrounded by technologies and companies eager to bring on board fresh, new, cutting edge students.  This could open the doors for the students, but as well, bring valuable resources and revenues from companies wanting to utilize Red Rocks C.C. students for their commitment to the field of pursuit and ethics, standards for quality workmanship.</t>
  </si>
  <si>
    <t>Holistic Health Care Modalities with more certifications available and more information and assistance with getting credential and licensed and more info on issues like liability insurance, etc.</t>
  </si>
  <si>
    <t>social work</t>
  </si>
  <si>
    <t>* Social and internet media courses
* Search Engine optimization courses
* Mobile application design and development
* video editing, multimedia and special effects</t>
  </si>
  <si>
    <t>Choosing my own degree. Honestly, I realize it won't ever happen, but I sincerely wish that RRCC could offer BA/BS &amp; MA degrees.</t>
  </si>
  <si>
    <t>Video Production.</t>
  </si>
  <si>
    <t>Fire science</t>
  </si>
  <si>
    <t>I'm not too aware of the programs currently offered, but I would love a program that helps show the career opportunities that are out there. Many people, especially those fresh out of high school, don't know exactly what kind of job's people actually do, aside from those heavily focused on by the media.</t>
  </si>
  <si>
    <t>A career program would be nice.</t>
  </si>
  <si>
    <t>More teacher education programs and times that make sense.</t>
  </si>
  <si>
    <t>7. What can RRCC do to improve academic/career programs?</t>
  </si>
  <si>
    <t>Improve the quality of the science labs and lab equipment. This isn't to say the labs are sub-par right now, but they could definitely be more interesting and explore the concepts more thoroughly.</t>
  </si>
  <si>
    <t>I have an example, I had an intern that went to my office to do some time for her internship, she was completely unprepared and flustered, she could not even do the basics of an office's requirements. I think there should be an internship program in the college to prepare interns for what they are about to face in the real world.</t>
  </si>
  <si>
    <t>Stay with the most up-to-date information</t>
  </si>
  <si>
    <t>Reward high performing instructors while weeding-out the poor performing instructors.</t>
  </si>
  <si>
    <t>Continue to offer a variety of schedules for all classes, as many people work as well.</t>
  </si>
  <si>
    <t>offer more classes, I know that I could have graduated this summer if the classes were offered.</t>
  </si>
  <si>
    <t>As far as I am concerned, Red Rocks has no room for improvement.</t>
  </si>
  <si>
    <t>Be sure to keep current with what students are looking for in an education.</t>
  </si>
  <si>
    <t>Benefit your teachers. They deserve a good raise.</t>
  </si>
  <si>
    <t>do what your'e doing.</t>
  </si>
  <si>
    <t>Provide a syllabus before you enroll in class, it will help with drop rates.  FRCC and CCA do it.  Many universities do it.  That way a student can decide if they are interested before they enroll....ITS COMMON SENSE</t>
  </si>
  <si>
    <t>Having online courses offered at the campus for CMD degrees.</t>
  </si>
  <si>
    <t>My program seems to be keeping up with industry standards.</t>
  </si>
  <si>
    <t>Make each class feature at least one assignment that requires the student(s) to apply for a scholarship or actively research employment offerings/requirements.</t>
  </si>
  <si>
    <t>start a B.A.S. WQM degree.</t>
  </si>
  <si>
    <t>a more in depth alternative medicine program</t>
  </si>
  <si>
    <t>More job placement opportunities.</t>
  </si>
  <si>
    <t>You guys are doing good.</t>
  </si>
  <si>
    <t>I think that field trips like the Argo Mine field trip Gayle Crane takes her students on in Chem II are important because they connect the students to the field.</t>
  </si>
  <si>
    <t>Have sponsors from careers come into class rooms and speak.</t>
  </si>
  <si>
    <t>To allow even the smaller, newer areas of studies being brought forth, to be continued.  Another words, don't cancel the class because you don't have 10 students or which number policy dictates. I know the greater the  number of students can at times have more impact.  But remember it only takes one and they can affect and effect millions by the ripple effect.  Word of mouth is important to get the class off to a uphill climb.  If it is constantly canceled who is it benefiting?  You will see students leaving to attend a different college so they can have the class they want/need.  Offer a different pay scale, one that is acceptable to both school officials and teachers, for having less students.  When the subject picks up, offer a better pay to keep the teacher who stayed because of his love and passion for the subject matter.  A compromise can be made on behalf of both!  I have seen many classes canceled, and I hear the students talk.  Negative word of mouth can harshly impact a college.  I know several who have left the campus to pursue courses elsewhere.  I use to see them all the time...now no longer.  And it isn't because they graduated or moved on to a four year institution.</t>
  </si>
  <si>
    <t>* consistency in grading and technology usage...some courses say 90% is an A, every once in a while someone says 92% is an A.
* some teachers are good about posting information and grades in D2L, whether online or not, others don't even use it and your grade and the expectations are a mystery.</t>
  </si>
  <si>
    <t>Allow for smaller class sizes. It's VERY frustrating for students who want to graduate and only need one or two classes, but end up having those classes cancelled due to low enrollment.</t>
  </si>
  <si>
    <t>List the classes that are required.</t>
  </si>
  <si>
    <t>Allow higher level classes to function even with a few students</t>
  </si>
  <si>
    <t>Improve awareness about the programs, and make it clear to students what they can do.</t>
  </si>
  <si>
    <t>Wow a career program would be awesome --- how about some community outreach in that area</t>
  </si>
  <si>
    <t>Offer more classes in Education.</t>
  </si>
  <si>
    <t>8. Does your degree path currently offer an Internship Program? If not, are you interested in an Internship Program?</t>
  </si>
  <si>
    <t>My major is physics, so I am pretty sure it does, but I am definitely interested in an Internship Program.</t>
  </si>
  <si>
    <t>Not for psychology.</t>
  </si>
  <si>
    <t>I have not been spoken to about that. I know there is an administrative internship I have to complete of 80 hrs. Of which I will probably complete at the place I presently work.</t>
  </si>
  <si>
    <t>unknown, yes</t>
  </si>
  <si>
    <t>Not that I'm aware of.  Yes, I would be interested.</t>
  </si>
  <si>
    <t>No
Not at the moment</t>
  </si>
  <si>
    <t>Im not sure I have never heard about any.</t>
  </si>
  <si>
    <t>Does not offer an Internship Program as far as I know.</t>
  </si>
  <si>
    <t>No.  I am alreay working in the field in which I am seeking a degree.</t>
  </si>
  <si>
    <t>I would be interested in an internship</t>
  </si>
  <si>
    <t>yes</t>
  </si>
  <si>
    <t>YES.. I've done two of them..</t>
  </si>
  <si>
    <t>Yes, I have not reached the internship level yet. I have to do a capstone to complete my degree as well.</t>
  </si>
  <si>
    <t>Yes, an internship is offered.</t>
  </si>
  <si>
    <t>No internship program is offered for CMD majors. Yes, I would be interested in having one.</t>
  </si>
  <si>
    <t>Yes</t>
  </si>
  <si>
    <t>No and no.</t>
  </si>
  <si>
    <t>No</t>
  </si>
  <si>
    <t>it does not, yes i would love to be able to work in the setting i will be working on once i graduate before i actually graduate. to give me the experience and confidence i need.</t>
  </si>
  <si>
    <t>To my knowledge, no.  Given that I am working soley to part ways with RRCC at this point, I would not be interested in anything further that RRCC has to offer.</t>
  </si>
  <si>
    <t>Yes, I finishied my internship for MA this semester.</t>
  </si>
  <si>
    <t>Nope, and yes. Look at #6</t>
  </si>
  <si>
    <t>NO</t>
  </si>
  <si>
    <t>no</t>
  </si>
  <si>
    <t>Yes I will need to do some clinical hours but they will have to be done at the university level.</t>
  </si>
  <si>
    <t>There are engineering internships out there, but unfortunately I haven't found many that I'm qualified for.</t>
  </si>
  <si>
    <t>Always interested if the job is guaranteed.</t>
  </si>
  <si>
    <t>I am not aware of the Holistic Health Program offering a Internship Program.  I am very much interested in a internship option.  It helps to have a "foot in the door" and some know how to go in to the working world with confidence.</t>
  </si>
  <si>
    <t>A very brief one.</t>
  </si>
  <si>
    <t>Yes, it was optional and I am really glad I did it.</t>
  </si>
  <si>
    <t>No, I created my own internship and utilized the Internship program.</t>
  </si>
  <si>
    <t>No, the photography department does not have an internship program, but I would be interested in one.</t>
  </si>
  <si>
    <t>My degree path most definitely offers an Internship Program.</t>
  </si>
  <si>
    <t>It does</t>
  </si>
  <si>
    <t>Perhaps, but I am not sure how that would work. I am a math major, and have never really considered internships.</t>
  </si>
  <si>
    <t>Not that I've seen / yes</t>
  </si>
  <si>
    <t>I would love to do a more extensive internship program with Education.  We do a sort-of semester long practical but I think this should be longer.  I learned more in 4 weeks in the school then I did the entire class that went along with it.</t>
  </si>
  <si>
    <t>9. Does your degree path currently support a Service Learning Program?  If not, are you interested in a Service Learning Program?</t>
  </si>
  <si>
    <t>I'm not sure what a Service Learning Program is. I could be though</t>
  </si>
  <si>
    <t>Not that I am aware of. Yes.</t>
  </si>
  <si>
    <t>I'm not sure</t>
  </si>
  <si>
    <t>Im not sure what this is. Maybe more information at the school would be of help</t>
  </si>
  <si>
    <t>No.</t>
  </si>
  <si>
    <t>What is a "Service Learning Program".   A Google search does not even give a definitive definition.  Are you talking about "community service"?</t>
  </si>
  <si>
    <t>I am not sure that I know what a service learning program is.</t>
  </si>
  <si>
    <t>Not to my knowledge.</t>
  </si>
  <si>
    <t>No it doesn't offer one, I think it would be beneficial.</t>
  </si>
  <si>
    <t>Not sure what this is</t>
  </si>
  <si>
    <t>No and yes.</t>
  </si>
  <si>
    <t>not sure?</t>
  </si>
  <si>
    <t>no it does not.</t>
  </si>
  <si>
    <t>No. I do not know what that is.</t>
  </si>
  <si>
    <t>I'm not sure...</t>
  </si>
  <si>
    <t>I don't know what a Service Learning Program is.</t>
  </si>
  <si>
    <t>Service learning is great if there is a place to complete service.</t>
  </si>
  <si>
    <t>This option would be fantastic to!  Out in California, the nursing program I was involved with through the hospital had a option similar to this.  As a student, we did our floor rotations as a service of learning, for several weeks.  We didn't get paid, but we stood along side the regular nurses, learning the everyday ropes.  What was taught in the books couldn't replace the valuable hands on lessons of reality.  We rolled our sleeves up, and did what it took to be of service to both the normal hospital staff and the clients we were there to take care of.  It would be great if the Holistic Health Program would be able to offer this to the students, skills for survival of reality.  Perhaps if the students to such programs had to wear a certain scrub displaying the college name.  Then by word of mouth, the programs can be more fruitful.</t>
  </si>
  <si>
    <t>I would be interested in a service learning program.</t>
  </si>
  <si>
    <t>No it was not offered. I could be interested, I haven't had any classes with that as an option. Any real world application is always good.</t>
  </si>
  <si>
    <t>I'm not familiar with what a service learning program even is.</t>
  </si>
  <si>
    <t>I am not familiar with the term "Service Learning Program"</t>
  </si>
  <si>
    <t>My degree path does not support a Service Learning Program.  I am not interested in a Service Learning Program.</t>
  </si>
  <si>
    <t>Im not sure what that is</t>
  </si>
  <si>
    <t>I am not sure what a Service Learning Program is.</t>
  </si>
  <si>
    <t>What is this?</t>
  </si>
  <si>
    <t>I don't know what a service learning program is.</t>
  </si>
  <si>
    <t>10. What can RRCC do to provide resources relative to career options, career readiness, and job placement?</t>
  </si>
  <si>
    <t>Improve the internship office resources, have job placement resources more readily available to students.</t>
  </si>
  <si>
    <t>see comment on previous answers.</t>
  </si>
  <si>
    <t>All students should be able to meet with career advisors</t>
  </si>
  <si>
    <t>Provide FREE options for students to do some career exploration.</t>
  </si>
  <si>
    <t>I'm doing general classes to transfer, so I don't know that there is a whole lot that I need</t>
  </si>
  <si>
    <t>More councelers that can help or advisers who will actually sit and talk to you and help you figure out what you need to do instead of throwing information at you and shoving you out the door. I havce not had very good experience with the advisers.</t>
  </si>
  <si>
    <t>A better job placement dept. with more opportunities.</t>
  </si>
  <si>
    <t>I noticed that internships through the school are granted after a 2 year completion. If students leave after 2 years they do not benefit from internship programs. that should be fixed.</t>
  </si>
  <si>
    <t>RRCC does a pretty good job..</t>
  </si>
  <si>
    <t>Resume writing assistance, converting campus involvement to tangible skills on a resume, job interview skills, job ettiquette</t>
  </si>
  <si>
    <t>Not sure.</t>
  </si>
  <si>
    <t>Market their sources and availability so that they're more well known.</t>
  </si>
  <si>
    <t>School and job fair over a week period, not just one day.  Those of us that work full time can not always get free to attend these functions.</t>
  </si>
  <si>
    <t>Use the existing equipment like the video cameras and audio equipment and collaboration between programs/departments to create short videos highlighting employers' needs.</t>
  </si>
  <si>
    <t>WQM is already doing a good job of this (we have a job posting board), but job placement would be appreciated.</t>
  </si>
  <si>
    <t>no it does not, it would be great if it did.</t>
  </si>
  <si>
    <t>Have local or Denver area entrylevel job listings available for students to access on-line.</t>
  </si>
  <si>
    <t>More internship options</t>
  </si>
  <si>
    <t>have more job fairs</t>
  </si>
  <si>
    <t>I think you bring a lot into the school as far as 4 year schools for transfer and career workshops. Again I would push the tech programs such as MLT, CT tech, Nuclear med and the like.</t>
  </si>
  <si>
    <t>Partner with industry.</t>
  </si>
  <si>
    <t>RRCC does an outstanding job with keeping students informed on what is out there.</t>
  </si>
  <si>
    <t>Have a liaison or professor  to represent the college.  Someone designated in each area of concentration, present options to businesses.  If it happened to be a professor, perhaps once a year (rotating the different professors, different months so not all are gone at one particular time), he could have a few days with salary to approach the community, find out what the companies are looking for in today's market.  Make arrangements with human resources to take a handful of students and show them, groom them for a certain length of time with an option of job placement if they exceed expectations.  This will keep the professors sharp to the needs of the community, to the needs of what the teachings must implement within the subject matter.  Perhaps, a bonus incentive could be available to the professor who is successfully placing students through career readiness and job placement.  Companies could be shown how valuable Red Rock students can be, (not just the School of Mines), and donations could be made to the campuses to continue to provide resources relative to career options.</t>
  </si>
  <si>
    <t>have more sessions in the LARC or Community Room on each program's job opportunities, etc</t>
  </si>
  <si>
    <t>Have an actual Career Services Office, where you know where to go for this kind of help.</t>
  </si>
  <si>
    <t>Provide a permanent location for a full service job placement center.</t>
  </si>
  <si>
    <t>I think that from what I have seen in both the ECE program and the PHO department, the professors are very good at giving practical information and help in those areas.  I think that is one of the greatest assets.  I think it might be helpful to create some sort of network that would allow students to share their leads with other students, along with having someone on staff dedicated to helping with the job search.</t>
  </si>
  <si>
    <t>Hand out brochures.</t>
  </si>
  <si>
    <t>Send out helpful emails</t>
  </si>
  <si>
    <t>The most critical part is letting people know what they can do. Tell people what kind of jobs are out there, perhaps leave pamphlets that students can look through.</t>
  </si>
  <si>
    <t>We have tables out in the hallways for everything under the sun. All except for companies that are hiring. Do companies even know the college exists?</t>
  </si>
  <si>
    <t>Job placement would be great but for Education, I'm not sure it's even feasible.</t>
  </si>
  <si>
    <t>11. What would you share about your experience at RRCC with future students?</t>
  </si>
  <si>
    <t>I would say that it is a great place to come to learn and to have fun and build connections with the community, and especially for people who come from out of state, feeling a sense of a community and having RRCC as a resource makes a world of difference.</t>
  </si>
  <si>
    <t>I am in the Middle with my experience at RRCC, I would like to see a bit more involvement in information clear and coincise. Guidance is very important and we pay for that.</t>
  </si>
  <si>
    <t>The staff is encouraging and wants students to succeed</t>
  </si>
  <si>
    <t>It is a great place to start your college education, with very few pitfalls to avoid.</t>
  </si>
  <si>
    <t>Good school to go to for working individuals as there are a variety of schedules to work with.</t>
  </si>
  <si>
    <t>It is a great school with caring teachers, lots of resorces and hlep. Great people.</t>
  </si>
  <si>
    <t>Don't second guess yourself when it comes to your education.  Red Rocks Staff and Professors are dedicated to the students.  They have an open door policy, and are eager to help and guide you. No matter your age.  Come check it out for yourself,  Look for me, I will be the 68 year old student with the smile on my face.</t>
  </si>
  <si>
    <t>RRCC has taught me the skills to help me as I go on to a four year college to get my bachelor degree.</t>
  </si>
  <si>
    <t>If you transfer to a major college, get to know the campus if possible. The culture is different and may be shocking at first. Learn APA format for papers.</t>
  </si>
  <si>
    <t>I always say that this college helped me to integrate into new culture. Teachers, staff, advisers are awesome.</t>
  </si>
  <si>
    <t>I came in not knowing what to expect.  First time in college. I am leaving tottlay prepared with a top notch education.  College is the best thing i have ever done..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</si>
</sst>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mm/dd/yyyy"/>
    <numFmt numFmtId="173" formatCode="mmm\ d\,\ yyyy\ h:mm\ AM/PM"/>
  </numFmts>
  <fonts count="26">
    <font>
      <sz val="10"/>
      <name val="Microsoft Sans Serif"/>
      <family val="0"/>
    </font>
    <font>
      <b/>
      <sz val="12"/>
      <name val="Microsoft Sans Serif"/>
      <family val="2"/>
    </font>
    <font>
      <b/>
      <sz val="10"/>
      <name val="Microsoft Sans Serif"/>
      <family val="2"/>
    </font>
    <font>
      <b/>
      <sz val="10"/>
      <color indexed="63"/>
      <name val="Microsoft Sans Serif"/>
      <family val="2"/>
    </font>
    <font>
      <b/>
      <i/>
      <sz val="10"/>
      <color indexed="63"/>
      <name val="Microsoft Sans Serif"/>
      <family val="2"/>
    </font>
    <font>
      <sz val="10"/>
      <color indexed="63"/>
      <name val="Microsoft Sans Serif"/>
      <family val="2"/>
    </font>
    <font>
      <sz val="8"/>
      <name val="Microsoft Sans Serif"/>
      <family val="2"/>
    </font>
    <font>
      <b/>
      <sz val="14"/>
      <name val="Microsoft Sans Serif"/>
      <family val="2"/>
    </font>
    <font>
      <sz val="12"/>
      <name val="Microsoft Sans Serif"/>
      <family val="2"/>
    </font>
    <font>
      <sz val="11"/>
      <color indexed="63"/>
      <name val="Calibri"/>
      <family val="2"/>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sz val="11"/>
      <name val="Microsoft Sans Serif"/>
      <family val="2"/>
    </font>
  </fonts>
  <fills count="19">
    <fill>
      <patternFill/>
    </fill>
    <fill>
      <patternFill patternType="gray125"/>
    </fill>
    <fill>
      <patternFill patternType="solid">
        <fgColor indexed="10"/>
        <bgColor indexed="64"/>
      </patternFill>
    </fill>
    <fill>
      <patternFill patternType="solid">
        <fgColor indexed="47"/>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11"/>
        <bgColor indexed="64"/>
      </patternFill>
    </fill>
    <fill>
      <patternFill patternType="solid">
        <fgColor indexed="55"/>
        <bgColor indexed="64"/>
      </patternFill>
    </fill>
    <fill>
      <patternFill patternType="solid">
        <fgColor indexed="1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10"/>
      </bottom>
    </border>
    <border>
      <left>
        <color indexed="63"/>
      </left>
      <right>
        <color indexed="63"/>
      </right>
      <top>
        <color indexed="63"/>
      </top>
      <bottom style="medium">
        <color indexed="1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2" borderId="0" applyNumberFormat="0" applyBorder="0" applyAlignment="0" applyProtection="0"/>
    <xf numFmtId="0" fontId="9" fillId="7" borderId="0" applyNumberFormat="0" applyBorder="0" applyAlignment="0" applyProtection="0"/>
    <xf numFmtId="0" fontId="9" fillId="4" borderId="0" applyNumberFormat="0" applyBorder="0" applyAlignment="0" applyProtection="0"/>
    <xf numFmtId="0" fontId="9" fillId="8"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10" fillId="2" borderId="0" applyNumberFormat="0" applyBorder="0" applyAlignment="0" applyProtection="0"/>
    <xf numFmtId="0" fontId="10" fillId="7" borderId="0" applyNumberFormat="0" applyBorder="0" applyAlignment="0" applyProtection="0"/>
    <xf numFmtId="0" fontId="10" fillId="4" borderId="0" applyNumberFormat="0" applyBorder="0" applyAlignment="0" applyProtection="0"/>
    <xf numFmtId="0" fontId="10" fillId="8"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1" fillId="13" borderId="0" applyNumberFormat="0" applyBorder="0" applyAlignment="0" applyProtection="0"/>
    <xf numFmtId="0" fontId="12" fillId="14" borderId="1" applyNumberFormat="0" applyAlignment="0" applyProtection="0"/>
    <xf numFmtId="0" fontId="13" fillId="1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15" fillId="16"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7" borderId="0" applyNumberFormat="0" applyBorder="0" applyAlignment="0" applyProtection="0"/>
    <xf numFmtId="0" fontId="0" fillId="18" borderId="7" applyNumberFormat="0" applyFont="0" applyAlignment="0" applyProtection="0"/>
    <xf numFmtId="0" fontId="22" fillId="14"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2" fillId="0" borderId="9" applyNumberFormat="0" applyFill="0" applyAlignment="0" applyProtection="0"/>
    <xf numFmtId="0" fontId="24" fillId="0" borderId="0" applyNumberFormat="0" applyFill="0" applyBorder="0" applyAlignment="0" applyProtection="0"/>
  </cellStyleXfs>
  <cellXfs count="44">
    <xf numFmtId="0" fontId="0" fillId="0" borderId="0" xfId="0" applyAlignment="1">
      <alignment/>
    </xf>
    <xf numFmtId="0" fontId="0" fillId="0" borderId="0" xfId="0" applyAlignment="1">
      <alignment wrapText="1"/>
    </xf>
    <xf numFmtId="0" fontId="3" fillId="2" borderId="0" xfId="0" applyFont="1" applyFill="1" applyAlignment="1">
      <alignment horizontal="center" vertical="center" wrapText="1"/>
    </xf>
    <xf numFmtId="0" fontId="3" fillId="5" borderId="0" xfId="0" applyFont="1" applyFill="1" applyAlignment="1">
      <alignment horizontal="left" vertical="center" wrapText="1"/>
    </xf>
    <xf numFmtId="1" fontId="3" fillId="14" borderId="0" xfId="0" applyNumberFormat="1" applyFont="1" applyFill="1" applyAlignment="1">
      <alignment/>
    </xf>
    <xf numFmtId="173" fontId="3" fillId="14" borderId="0" xfId="0" applyNumberFormat="1" applyFont="1" applyFill="1" applyAlignment="1">
      <alignment/>
    </xf>
    <xf numFmtId="1" fontId="0" fillId="6" borderId="0" xfId="0" applyNumberFormat="1" applyFill="1" applyAlignment="1">
      <alignment horizontal="center" vertical="center" wrapText="1"/>
    </xf>
    <xf numFmtId="0" fontId="3" fillId="2" borderId="0" xfId="0" applyFont="1" applyFill="1" applyAlignment="1">
      <alignment horizontal="right" wrapText="1"/>
    </xf>
    <xf numFmtId="0" fontId="3" fillId="5" borderId="0" xfId="0" applyFont="1" applyFill="1" applyAlignment="1">
      <alignment horizontal="right" wrapText="1"/>
    </xf>
    <xf numFmtId="0" fontId="0" fillId="0" borderId="0" xfId="0" applyFont="1" applyAlignment="1">
      <alignment wrapText="1"/>
    </xf>
    <xf numFmtId="0" fontId="4" fillId="0" borderId="0" xfId="0" applyFont="1" applyFill="1" applyAlignment="1">
      <alignment horizontal="right"/>
    </xf>
    <xf numFmtId="0" fontId="3" fillId="0" borderId="0" xfId="0" applyFont="1" applyFill="1" applyAlignment="1">
      <alignment horizontal="right" wrapText="1"/>
    </xf>
    <xf numFmtId="0" fontId="0" fillId="0" borderId="0" xfId="0" applyFill="1" applyAlignment="1">
      <alignment wrapText="1"/>
    </xf>
    <xf numFmtId="0" fontId="0" fillId="0" borderId="0" xfId="0" applyFill="1" applyAlignment="1">
      <alignment/>
    </xf>
    <xf numFmtId="0" fontId="4" fillId="0" borderId="0" xfId="0" applyFont="1" applyFill="1" applyAlignment="1">
      <alignment horizontal="center"/>
    </xf>
    <xf numFmtId="0" fontId="0" fillId="0" borderId="0" xfId="0" applyFont="1" applyFill="1" applyAlignment="1">
      <alignment horizontal="left"/>
    </xf>
    <xf numFmtId="0" fontId="0" fillId="0" borderId="0" xfId="0" applyFont="1" applyFill="1" applyAlignment="1">
      <alignment wrapText="1"/>
    </xf>
    <xf numFmtId="0" fontId="0" fillId="0" borderId="0" xfId="0" applyFont="1" applyFill="1" applyAlignment="1">
      <alignment horizontal="left" wrapText="1"/>
    </xf>
    <xf numFmtId="1" fontId="3" fillId="0" borderId="0" xfId="0" applyNumberFormat="1" applyFont="1" applyFill="1" applyAlignment="1">
      <alignment/>
    </xf>
    <xf numFmtId="173" fontId="3" fillId="0" borderId="0" xfId="0" applyNumberFormat="1" applyFont="1" applyFill="1" applyAlignment="1">
      <alignment/>
    </xf>
    <xf numFmtId="0" fontId="2" fillId="0" borderId="0" xfId="0" applyFont="1" applyAlignment="1">
      <alignment horizontal="center"/>
    </xf>
    <xf numFmtId="0" fontId="0" fillId="0" borderId="0" xfId="0" applyFont="1" applyAlignment="1">
      <alignment/>
    </xf>
    <xf numFmtId="0" fontId="2" fillId="0" borderId="0" xfId="0" applyFont="1" applyFill="1" applyAlignment="1">
      <alignment horizontal="center"/>
    </xf>
    <xf numFmtId="0" fontId="0" fillId="0" borderId="0" xfId="0" applyFont="1" applyFill="1" applyAlignment="1">
      <alignment/>
    </xf>
    <xf numFmtId="0" fontId="5" fillId="0" borderId="0" xfId="0" applyFont="1" applyFill="1" applyAlignment="1">
      <alignment horizontal="right"/>
    </xf>
    <xf numFmtId="0" fontId="5" fillId="0" borderId="0" xfId="0" applyFont="1" applyFill="1" applyAlignment="1">
      <alignment horizontal="right" wrapText="1"/>
    </xf>
    <xf numFmtId="0" fontId="4" fillId="0" borderId="0" xfId="0" applyFont="1" applyFill="1" applyAlignment="1">
      <alignment horizontal="left"/>
    </xf>
    <xf numFmtId="0" fontId="4" fillId="0" borderId="0" xfId="0" applyFont="1" applyFill="1" applyAlignment="1">
      <alignment horizontal="left" wrapText="1"/>
    </xf>
    <xf numFmtId="0" fontId="8" fillId="0" borderId="0" xfId="0" applyFont="1" applyAlignment="1">
      <alignment/>
    </xf>
    <xf numFmtId="0" fontId="8" fillId="0" borderId="10" xfId="0" applyFont="1" applyBorder="1" applyAlignment="1">
      <alignment wrapText="1"/>
    </xf>
    <xf numFmtId="0" fontId="8" fillId="0" borderId="10" xfId="0" applyFont="1" applyBorder="1" applyAlignment="1">
      <alignment/>
    </xf>
    <xf numFmtId="0" fontId="25" fillId="0" borderId="11" xfId="0" applyFont="1" applyBorder="1" applyAlignment="1">
      <alignment wrapText="1"/>
    </xf>
    <xf numFmtId="0" fontId="25" fillId="0" borderId="11" xfId="0" applyFont="1" applyBorder="1" applyAlignment="1">
      <alignment/>
    </xf>
    <xf numFmtId="0" fontId="7" fillId="0" borderId="0" xfId="0" applyFont="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14" xfId="0" applyFont="1" applyBorder="1" applyAlignment="1">
      <alignment horizontal="center"/>
    </xf>
    <xf numFmtId="0" fontId="2" fillId="5" borderId="0" xfId="0" applyFont="1" applyFill="1" applyAlignment="1">
      <alignment vertical="center" wrapText="1"/>
    </xf>
    <xf numFmtId="0" fontId="4" fillId="5" borderId="0" xfId="0" applyFont="1" applyFill="1" applyAlignment="1">
      <alignment horizontal="right"/>
    </xf>
    <xf numFmtId="0" fontId="0" fillId="14" borderId="0" xfId="0" applyFill="1" applyAlignment="1">
      <alignment wrapText="1"/>
    </xf>
    <xf numFmtId="0" fontId="4" fillId="2" borderId="0" xfId="0" applyFont="1" applyFill="1" applyAlignment="1">
      <alignment horizontal="right"/>
    </xf>
    <xf numFmtId="0" fontId="3" fillId="6" borderId="0" xfId="0" applyFont="1" applyFill="1" applyAlignment="1">
      <alignment vertical="center" wrapText="1"/>
    </xf>
    <xf numFmtId="0" fontId="1" fillId="6" borderId="0" xfId="0" applyFont="1" applyFill="1" applyAlignment="1">
      <alignment vertical="center" wrapText="1"/>
    </xf>
    <xf numFmtId="0" fontId="1" fillId="6"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39"/>
  <sheetViews>
    <sheetView view="pageLayout" workbookViewId="0" topLeftCell="A8">
      <selection activeCell="D19" sqref="D19"/>
    </sheetView>
  </sheetViews>
  <sheetFormatPr defaultColWidth="9.140625" defaultRowHeight="12.75"/>
  <cols>
    <col min="1" max="1" width="5.00390625" style="0" customWidth="1"/>
    <col min="2" max="2" width="18.00390625" style="0" customWidth="1"/>
    <col min="3" max="3" width="1.57421875" style="0" customWidth="1"/>
    <col min="4" max="4" width="15.421875" style="0" customWidth="1"/>
    <col min="5" max="5" width="1.421875" style="0" customWidth="1"/>
    <col min="6" max="6" width="18.140625" style="0" customWidth="1"/>
    <col min="7" max="7" width="1.7109375" style="0" customWidth="1"/>
    <col min="8" max="8" width="23.140625" style="0" customWidth="1"/>
  </cols>
  <sheetData>
    <row r="1" spans="1:8" ht="18.75">
      <c r="A1" s="33" t="s">
        <v>23</v>
      </c>
      <c r="B1" s="33"/>
      <c r="C1" s="33"/>
      <c r="D1" s="33"/>
      <c r="E1" s="33"/>
      <c r="F1" s="33"/>
      <c r="G1" s="33"/>
      <c r="H1" s="33"/>
    </row>
    <row r="3" spans="1:2" s="28" customFormat="1" ht="15.75">
      <c r="A3" s="28" t="s">
        <v>24</v>
      </c>
      <c r="B3" s="28" t="s">
        <v>25</v>
      </c>
    </row>
    <row r="4" s="28" customFormat="1" ht="15.75">
      <c r="B4" s="28" t="s">
        <v>26</v>
      </c>
    </row>
    <row r="5" s="28" customFormat="1" ht="15.75">
      <c r="B5" s="28" t="s">
        <v>27</v>
      </c>
    </row>
    <row r="6" s="28" customFormat="1" ht="15.75">
      <c r="B6" s="28" t="s">
        <v>28</v>
      </c>
    </row>
    <row r="7" s="28" customFormat="1" ht="15.75">
      <c r="B7" s="28" t="s">
        <v>29</v>
      </c>
    </row>
    <row r="8" s="28" customFormat="1" ht="15.75"/>
    <row r="9" s="28" customFormat="1" ht="15.75"/>
    <row r="10" spans="1:2" s="28" customFormat="1" ht="15.75">
      <c r="A10" s="28" t="s">
        <v>30</v>
      </c>
      <c r="B10" s="28" t="s">
        <v>31</v>
      </c>
    </row>
    <row r="11" s="28" customFormat="1" ht="15.75">
      <c r="B11" s="28" t="s">
        <v>59</v>
      </c>
    </row>
    <row r="12" s="28" customFormat="1" ht="15.75">
      <c r="B12" s="28" t="s">
        <v>60</v>
      </c>
    </row>
    <row r="13" s="28" customFormat="1" ht="15.75">
      <c r="B13" s="28" t="s">
        <v>61</v>
      </c>
    </row>
    <row r="14" s="28" customFormat="1" ht="15.75">
      <c r="B14" s="28" t="s">
        <v>32</v>
      </c>
    </row>
    <row r="15" s="28" customFormat="1" ht="15.75">
      <c r="B15" s="28" t="s">
        <v>62</v>
      </c>
    </row>
    <row r="16" s="28" customFormat="1" ht="15.75">
      <c r="B16" s="28" t="s">
        <v>63</v>
      </c>
    </row>
    <row r="17" s="28" customFormat="1" ht="15.75"/>
    <row r="18" spans="2:8" s="28" customFormat="1" ht="15.75">
      <c r="B18" s="34" t="s">
        <v>414</v>
      </c>
      <c r="C18" s="35"/>
      <c r="D18" s="35"/>
      <c r="E18" s="35"/>
      <c r="F18" s="35"/>
      <c r="G18" s="35"/>
      <c r="H18" s="36"/>
    </row>
    <row r="19" spans="2:8" s="28" customFormat="1" ht="31.5">
      <c r="B19" s="29" t="s">
        <v>64</v>
      </c>
      <c r="C19" s="30"/>
      <c r="D19" s="29" t="s">
        <v>65</v>
      </c>
      <c r="E19" s="30"/>
      <c r="F19" s="30" t="s">
        <v>66</v>
      </c>
      <c r="G19" s="30"/>
      <c r="H19" s="30" t="s">
        <v>67</v>
      </c>
    </row>
    <row r="20" spans="2:8" s="28" customFormat="1" ht="47.25" customHeight="1">
      <c r="B20" s="31" t="s">
        <v>33</v>
      </c>
      <c r="C20" s="32"/>
      <c r="D20" s="31" t="s">
        <v>93</v>
      </c>
      <c r="E20" s="32"/>
      <c r="F20" s="31" t="s">
        <v>106</v>
      </c>
      <c r="G20" s="32"/>
      <c r="H20" s="32" t="s">
        <v>34</v>
      </c>
    </row>
    <row r="21" spans="2:8" s="28" customFormat="1" ht="29.25">
      <c r="B21" s="31" t="s">
        <v>35</v>
      </c>
      <c r="C21" s="32"/>
      <c r="D21" s="31" t="s">
        <v>135</v>
      </c>
      <c r="E21" s="32"/>
      <c r="F21" s="32" t="s">
        <v>105</v>
      </c>
      <c r="G21" s="32"/>
      <c r="H21" s="31" t="s">
        <v>36</v>
      </c>
    </row>
    <row r="22" spans="2:8" s="28" customFormat="1" ht="29.25">
      <c r="B22" s="31" t="s">
        <v>37</v>
      </c>
      <c r="C22" s="32"/>
      <c r="D22" s="32" t="s">
        <v>38</v>
      </c>
      <c r="E22" s="32"/>
      <c r="F22" s="31" t="s">
        <v>93</v>
      </c>
      <c r="G22" s="32"/>
      <c r="H22" s="31" t="s">
        <v>39</v>
      </c>
    </row>
    <row r="23" spans="2:8" s="28" customFormat="1" ht="43.5">
      <c r="B23" s="31" t="s">
        <v>40</v>
      </c>
      <c r="C23" s="32"/>
      <c r="D23" s="31" t="s">
        <v>138</v>
      </c>
      <c r="E23" s="32"/>
      <c r="F23" s="32" t="s">
        <v>94</v>
      </c>
      <c r="G23" s="32"/>
      <c r="H23" s="31" t="s">
        <v>41</v>
      </c>
    </row>
    <row r="24" spans="2:8" s="28" customFormat="1" ht="29.25">
      <c r="B24" s="31" t="s">
        <v>68</v>
      </c>
      <c r="C24" s="32"/>
      <c r="D24" s="31" t="s">
        <v>117</v>
      </c>
      <c r="E24" s="32"/>
      <c r="F24" s="31" t="s">
        <v>143</v>
      </c>
      <c r="G24" s="32"/>
      <c r="H24" s="31" t="s">
        <v>42</v>
      </c>
    </row>
    <row r="25" spans="2:8" s="28" customFormat="1" ht="43.5">
      <c r="B25" s="32" t="s">
        <v>43</v>
      </c>
      <c r="C25" s="32"/>
      <c r="D25" s="31" t="s">
        <v>44</v>
      </c>
      <c r="E25" s="32"/>
      <c r="F25" s="31" t="s">
        <v>96</v>
      </c>
      <c r="G25" s="32"/>
      <c r="H25" s="31" t="s">
        <v>45</v>
      </c>
    </row>
    <row r="26" spans="2:8" s="28" customFormat="1" ht="29.25">
      <c r="B26" s="31" t="s">
        <v>46</v>
      </c>
      <c r="C26" s="32"/>
      <c r="D26" s="32" t="s">
        <v>47</v>
      </c>
      <c r="E26" s="32"/>
      <c r="F26" s="31" t="s">
        <v>117</v>
      </c>
      <c r="G26" s="32"/>
      <c r="H26" s="31" t="s">
        <v>48</v>
      </c>
    </row>
    <row r="27" spans="2:8" s="28" customFormat="1" ht="29.25">
      <c r="B27" s="32"/>
      <c r="C27" s="32"/>
      <c r="D27" s="31" t="s">
        <v>49</v>
      </c>
      <c r="E27" s="32"/>
      <c r="F27" s="32" t="s">
        <v>99</v>
      </c>
      <c r="G27" s="32"/>
      <c r="H27" s="31" t="s">
        <v>50</v>
      </c>
    </row>
    <row r="28" spans="2:8" s="28" customFormat="1" ht="29.25">
      <c r="B28" s="32"/>
      <c r="C28" s="32"/>
      <c r="D28" s="31" t="s">
        <v>51</v>
      </c>
      <c r="E28" s="32"/>
      <c r="F28" s="32" t="s">
        <v>194</v>
      </c>
      <c r="G28" s="32"/>
      <c r="H28" s="31" t="s">
        <v>52</v>
      </c>
    </row>
    <row r="29" spans="2:8" s="28" customFormat="1" ht="29.25">
      <c r="B29" s="32"/>
      <c r="C29" s="32"/>
      <c r="D29" s="32"/>
      <c r="E29" s="32"/>
      <c r="F29" s="31" t="s">
        <v>131</v>
      </c>
      <c r="G29" s="32"/>
      <c r="H29" s="31" t="s">
        <v>117</v>
      </c>
    </row>
    <row r="30" spans="2:8" s="28" customFormat="1" ht="15.75">
      <c r="B30" s="32"/>
      <c r="C30" s="32"/>
      <c r="D30" s="32"/>
      <c r="E30" s="32"/>
      <c r="F30" s="32" t="s">
        <v>130</v>
      </c>
      <c r="G30" s="32"/>
      <c r="H30" s="32"/>
    </row>
    <row r="31" s="28" customFormat="1" ht="15.75"/>
    <row r="32" s="28" customFormat="1" ht="15.75"/>
    <row r="33" spans="1:2" s="28" customFormat="1" ht="15.75">
      <c r="A33" s="28" t="s">
        <v>53</v>
      </c>
      <c r="B33" s="28" t="s">
        <v>54</v>
      </c>
    </row>
    <row r="34" s="28" customFormat="1" ht="15.75">
      <c r="B34" s="28" t="s">
        <v>69</v>
      </c>
    </row>
    <row r="35" s="28" customFormat="1" ht="15.75">
      <c r="B35" s="28" t="s">
        <v>55</v>
      </c>
    </row>
    <row r="36" s="28" customFormat="1" ht="15.75">
      <c r="B36" s="28" t="s">
        <v>56</v>
      </c>
    </row>
    <row r="37" s="28" customFormat="1" ht="15.75"/>
    <row r="38" s="28" customFormat="1" ht="15.75"/>
    <row r="39" spans="1:2" s="28" customFormat="1" ht="15.75">
      <c r="A39" s="28" t="s">
        <v>57</v>
      </c>
      <c r="B39" s="28" t="s">
        <v>58</v>
      </c>
    </row>
    <row r="40" s="28" customFormat="1" ht="15.75"/>
    <row r="41" s="28" customFormat="1" ht="15.75"/>
  </sheetData>
  <sheetProtection/>
  <mergeCells count="2">
    <mergeCell ref="A1:H1"/>
    <mergeCell ref="B18:H18"/>
  </mergeCells>
  <printOptions/>
  <pageMargins left="0.7" right="0.7" top="0.75" bottom="0.75" header="0.3" footer="0.3"/>
  <pageSetup horizontalDpi="600" verticalDpi="600" orientation="portrait" r:id="rId1"/>
  <headerFooter alignWithMargins="0">
    <oddHeader>&amp;C&amp;"Microsoft Sans Serif,Bold"Environmental Scan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D711"/>
  <sheetViews>
    <sheetView tabSelected="1" zoomScalePageLayoutView="0" workbookViewId="0" topLeftCell="A588">
      <selection activeCell="C594" sqref="C594"/>
    </sheetView>
  </sheetViews>
  <sheetFormatPr defaultColWidth="9.140625" defaultRowHeight="12.75"/>
  <cols>
    <col min="1" max="1" width="10.7109375" style="0" customWidth="1"/>
    <col min="2" max="2" width="27.140625" style="0" customWidth="1"/>
    <col min="3" max="3" width="83.421875" style="1" customWidth="1"/>
    <col min="4" max="4" width="15.421875" style="1" customWidth="1"/>
  </cols>
  <sheetData>
    <row r="1" spans="1:3" ht="34.5" customHeight="1">
      <c r="A1" s="42" t="s">
        <v>182</v>
      </c>
      <c r="B1" s="42" t="s">
        <v>182</v>
      </c>
      <c r="C1" s="42" t="s">
        <v>182</v>
      </c>
    </row>
    <row r="2" spans="1:3" ht="24.75" customHeight="1">
      <c r="A2" s="37" t="s">
        <v>183</v>
      </c>
      <c r="B2" s="37" t="s">
        <v>183</v>
      </c>
      <c r="C2" s="37" t="s">
        <v>183</v>
      </c>
    </row>
    <row r="3" spans="1:3" ht="30" customHeight="1">
      <c r="A3" s="41" t="s">
        <v>184</v>
      </c>
      <c r="B3" s="41" t="s">
        <v>184</v>
      </c>
      <c r="C3" s="2" t="s">
        <v>185</v>
      </c>
    </row>
    <row r="4" spans="1:3" ht="12.75">
      <c r="A4" s="39"/>
      <c r="B4" s="39"/>
      <c r="C4" s="6">
        <v>41</v>
      </c>
    </row>
    <row r="5" spans="1:3" ht="12.75">
      <c r="A5" s="40" t="s">
        <v>186</v>
      </c>
      <c r="B5" s="40">
        <v>41</v>
      </c>
      <c r="C5" s="7">
        <v>41</v>
      </c>
    </row>
    <row r="6" spans="1:3" ht="12.75">
      <c r="A6" s="38" t="s">
        <v>187</v>
      </c>
      <c r="B6" s="38">
        <v>0</v>
      </c>
      <c r="C6" s="8">
        <v>0</v>
      </c>
    </row>
    <row r="7" spans="1:4" s="13" customFormat="1" ht="12.75">
      <c r="A7" s="10"/>
      <c r="B7" s="14" t="s">
        <v>154</v>
      </c>
      <c r="C7" s="11"/>
      <c r="D7" s="12"/>
    </row>
    <row r="8" spans="1:4" s="13" customFormat="1" ht="12.75">
      <c r="A8" s="10"/>
      <c r="B8" s="14"/>
      <c r="C8" s="11"/>
      <c r="D8" s="12"/>
    </row>
    <row r="9" spans="1:4" s="13" customFormat="1" ht="12.75">
      <c r="A9" s="10"/>
      <c r="B9" s="15" t="s">
        <v>194</v>
      </c>
      <c r="C9" s="11">
        <f>COUNTIF(D24:D64,"Parking")</f>
        <v>5</v>
      </c>
      <c r="D9" s="12"/>
    </row>
    <row r="10" spans="1:4" s="13" customFormat="1" ht="25.5">
      <c r="A10" s="10"/>
      <c r="B10" s="17" t="s">
        <v>102</v>
      </c>
      <c r="C10" s="11">
        <f>COUNTIF(D25:D64,"Positive Learning Environment - opportunity")</f>
        <v>3</v>
      </c>
      <c r="D10" s="12"/>
    </row>
    <row r="11" spans="1:4" s="13" customFormat="1" ht="25.5">
      <c r="A11" s="10"/>
      <c r="B11" s="17" t="s">
        <v>156</v>
      </c>
      <c r="C11" s="11">
        <f>COUNTIF(D22:D60,"Positive Learning Environment")</f>
        <v>3</v>
      </c>
      <c r="D11" s="12"/>
    </row>
    <row r="12" spans="1:4" s="13" customFormat="1" ht="12.75">
      <c r="A12" s="10"/>
      <c r="B12" s="15" t="s">
        <v>105</v>
      </c>
      <c r="C12" s="11">
        <f>COUNTIF(D24:D64,"Student Services")</f>
        <v>3</v>
      </c>
      <c r="D12" s="12"/>
    </row>
    <row r="13" spans="1:4" s="13" customFormat="1" ht="12.75">
      <c r="A13" s="10"/>
      <c r="B13" s="15" t="s">
        <v>94</v>
      </c>
      <c r="C13" s="11">
        <f>COUNTIF(D25:D64,"Faculty")</f>
        <v>3</v>
      </c>
      <c r="D13" s="16" t="s">
        <v>153</v>
      </c>
    </row>
    <row r="14" spans="1:4" s="13" customFormat="1" ht="12.75">
      <c r="A14" s="10"/>
      <c r="B14" s="15" t="s">
        <v>136</v>
      </c>
      <c r="C14" s="11">
        <f>COUNTIF(D23:D64,"Flexible Course schedule")</f>
        <v>1</v>
      </c>
      <c r="D14" s="12"/>
    </row>
    <row r="15" spans="1:4" s="13" customFormat="1" ht="12.75">
      <c r="A15" s="10"/>
      <c r="B15" s="15" t="s">
        <v>99</v>
      </c>
      <c r="C15" s="11">
        <f>COUNTIF(D23:D61,"Access/Cost")</f>
        <v>2</v>
      </c>
      <c r="D15" s="12"/>
    </row>
    <row r="16" spans="1:4" s="13" customFormat="1" ht="12.75">
      <c r="A16" s="10"/>
      <c r="B16" s="15" t="s">
        <v>98</v>
      </c>
      <c r="C16" s="11">
        <f>COUNTIF(D23:D61,"Communication")</f>
        <v>2</v>
      </c>
      <c r="D16" s="12"/>
    </row>
    <row r="17" spans="1:4" s="13" customFormat="1" ht="12.75">
      <c r="A17" s="10"/>
      <c r="B17" s="15" t="s">
        <v>155</v>
      </c>
      <c r="C17" s="11">
        <f>COUNTIF(D25:D65,"Expansion")</f>
        <v>2</v>
      </c>
      <c r="D17" s="12"/>
    </row>
    <row r="18" spans="1:4" s="13" customFormat="1" ht="12.75">
      <c r="A18" s="10"/>
      <c r="B18" s="15" t="s">
        <v>92</v>
      </c>
      <c r="C18" s="11">
        <f>COUNTIF(D25:D65,"Security")</f>
        <v>2</v>
      </c>
      <c r="D18" s="12"/>
    </row>
    <row r="19" spans="1:4" s="13" customFormat="1" ht="12.75">
      <c r="A19" s="10"/>
      <c r="B19" s="15" t="s">
        <v>101</v>
      </c>
      <c r="C19" s="11">
        <f>COUNTIF(D23:D61,"Class size")</f>
        <v>1</v>
      </c>
      <c r="D19" s="12"/>
    </row>
    <row r="20" spans="1:4" s="13" customFormat="1" ht="12.75">
      <c r="A20" s="10"/>
      <c r="B20" s="15" t="s">
        <v>100</v>
      </c>
      <c r="C20" s="11">
        <f>COUNTIF(D23:D61,"Online")</f>
        <v>1</v>
      </c>
      <c r="D20" s="12"/>
    </row>
    <row r="21" spans="1:4" s="13" customFormat="1" ht="12.75">
      <c r="A21" s="10"/>
      <c r="B21" s="15" t="s">
        <v>138</v>
      </c>
      <c r="C21" s="11">
        <f>COUNTIF(D25:D66,"Program alignment to industry")</f>
        <v>1</v>
      </c>
      <c r="D21" s="12"/>
    </row>
    <row r="22" spans="1:4" s="13" customFormat="1" ht="12.75">
      <c r="A22" s="10"/>
      <c r="B22" s="15" t="s">
        <v>121</v>
      </c>
      <c r="C22" s="11">
        <v>1</v>
      </c>
      <c r="D22" s="12"/>
    </row>
    <row r="24" spans="1:4" ht="12.75">
      <c r="A24" s="3" t="s">
        <v>188</v>
      </c>
      <c r="B24" s="3" t="s">
        <v>189</v>
      </c>
      <c r="C24" s="3" t="s">
        <v>190</v>
      </c>
      <c r="D24" s="3" t="s">
        <v>414</v>
      </c>
    </row>
    <row r="25" spans="1:4" ht="25.5">
      <c r="A25" s="4">
        <v>1</v>
      </c>
      <c r="B25" s="5">
        <v>41383.71666666667</v>
      </c>
      <c r="C25" s="1" t="s">
        <v>191</v>
      </c>
      <c r="D25" s="9" t="s">
        <v>155</v>
      </c>
    </row>
    <row r="26" spans="1:4" ht="25.5">
      <c r="A26" s="4">
        <v>2</v>
      </c>
      <c r="B26" s="5">
        <v>41382.802777777775</v>
      </c>
      <c r="C26" s="1" t="s">
        <v>192</v>
      </c>
      <c r="D26" s="1" t="s">
        <v>92</v>
      </c>
    </row>
    <row r="27" spans="1:4" ht="38.25">
      <c r="A27" s="4">
        <v>3</v>
      </c>
      <c r="B27" s="5">
        <v>41382.79861111111</v>
      </c>
      <c r="C27" s="1" t="s">
        <v>193</v>
      </c>
      <c r="D27" s="9" t="s">
        <v>138</v>
      </c>
    </row>
    <row r="28" spans="1:4" ht="12.75">
      <c r="A28" s="4">
        <v>4</v>
      </c>
      <c r="B28" s="5">
        <v>41382.05</v>
      </c>
      <c r="C28" s="1" t="s">
        <v>194</v>
      </c>
      <c r="D28" s="1" t="s">
        <v>194</v>
      </c>
    </row>
    <row r="29" spans="1:4" ht="38.25">
      <c r="A29" s="4">
        <v>5</v>
      </c>
      <c r="B29" s="5">
        <v>41381.73333333333</v>
      </c>
      <c r="C29" s="1" t="s">
        <v>195</v>
      </c>
      <c r="D29" s="9" t="s">
        <v>155</v>
      </c>
    </row>
    <row r="30" spans="1:3" ht="12.75">
      <c r="A30" s="4">
        <v>6</v>
      </c>
      <c r="B30" s="5">
        <v>41380.868055555555</v>
      </c>
      <c r="C30" s="1" t="s">
        <v>196</v>
      </c>
    </row>
    <row r="31" spans="1:4" ht="76.5">
      <c r="A31" s="4">
        <v>7</v>
      </c>
      <c r="B31" s="5">
        <v>41380.62986111111</v>
      </c>
      <c r="C31" s="1" t="s">
        <v>197</v>
      </c>
      <c r="D31" s="1" t="s">
        <v>194</v>
      </c>
    </row>
    <row r="32" spans="1:4" ht="25.5">
      <c r="A32" s="4">
        <v>8</v>
      </c>
      <c r="B32" s="5">
        <v>41379.15833333333</v>
      </c>
      <c r="C32" s="1" t="s">
        <v>198</v>
      </c>
      <c r="D32" s="1" t="s">
        <v>93</v>
      </c>
    </row>
    <row r="33" spans="1:4" ht="38.25">
      <c r="A33" s="4">
        <v>9</v>
      </c>
      <c r="B33" s="5">
        <v>41378.805555555555</v>
      </c>
      <c r="C33" s="1" t="s">
        <v>199</v>
      </c>
      <c r="D33" s="1" t="s">
        <v>94</v>
      </c>
    </row>
    <row r="34" spans="1:4" ht="12.75">
      <c r="A34" s="4">
        <v>10</v>
      </c>
      <c r="B34" s="5">
        <v>41378.80416666667</v>
      </c>
      <c r="C34" s="1" t="s">
        <v>194</v>
      </c>
      <c r="D34" s="1" t="s">
        <v>194</v>
      </c>
    </row>
    <row r="35" spans="1:4" ht="38.25">
      <c r="A35" s="4">
        <v>11</v>
      </c>
      <c r="B35" s="5">
        <v>41377.79513888889</v>
      </c>
      <c r="C35" s="1" t="s">
        <v>200</v>
      </c>
      <c r="D35" s="1" t="s">
        <v>95</v>
      </c>
    </row>
    <row r="36" spans="1:4" ht="38.25">
      <c r="A36" s="4">
        <v>12</v>
      </c>
      <c r="B36" s="5">
        <v>41377.16388888889</v>
      </c>
      <c r="C36" s="1" t="s">
        <v>201</v>
      </c>
      <c r="D36" s="1" t="s">
        <v>96</v>
      </c>
    </row>
    <row r="37" spans="1:4" ht="38.25">
      <c r="A37" s="4">
        <v>13</v>
      </c>
      <c r="B37" s="5">
        <v>41376.90555555555</v>
      </c>
      <c r="C37" s="1" t="s">
        <v>202</v>
      </c>
      <c r="D37" s="9" t="s">
        <v>115</v>
      </c>
    </row>
    <row r="38" spans="1:4" ht="12.75">
      <c r="A38" s="4">
        <v>14</v>
      </c>
      <c r="B38" s="5">
        <v>41376.126388888886</v>
      </c>
      <c r="C38" s="1" t="s">
        <v>203</v>
      </c>
      <c r="D38" s="1" t="s">
        <v>97</v>
      </c>
    </row>
    <row r="39" spans="1:4" ht="12.75">
      <c r="A39" s="4">
        <v>15</v>
      </c>
      <c r="B39" s="5">
        <v>41372.06875</v>
      </c>
      <c r="C39" s="1" t="s">
        <v>204</v>
      </c>
      <c r="D39" s="1" t="s">
        <v>98</v>
      </c>
    </row>
    <row r="40" spans="1:4" ht="38.25">
      <c r="A40" s="4">
        <v>16</v>
      </c>
      <c r="B40" s="5">
        <v>41369.97708333333</v>
      </c>
      <c r="C40" s="1" t="s">
        <v>205</v>
      </c>
      <c r="D40" s="1" t="s">
        <v>99</v>
      </c>
    </row>
    <row r="41" spans="1:4" ht="38.25">
      <c r="A41" s="4">
        <v>17</v>
      </c>
      <c r="B41" s="5">
        <v>41368.87847222222</v>
      </c>
      <c r="C41" s="1" t="s">
        <v>206</v>
      </c>
      <c r="D41" s="1" t="s">
        <v>100</v>
      </c>
    </row>
    <row r="42" spans="1:4" ht="38.25">
      <c r="A42" s="4">
        <v>18</v>
      </c>
      <c r="B42" s="5">
        <v>41368.77916666667</v>
      </c>
      <c r="C42" s="1" t="s">
        <v>207</v>
      </c>
      <c r="D42" s="1" t="s">
        <v>101</v>
      </c>
    </row>
    <row r="43" spans="1:4" ht="25.5">
      <c r="A43" s="4">
        <v>19</v>
      </c>
      <c r="B43" s="5">
        <v>41368.711805555555</v>
      </c>
      <c r="C43" s="1" t="s">
        <v>208</v>
      </c>
      <c r="D43" s="1" t="s">
        <v>97</v>
      </c>
    </row>
    <row r="44" spans="1:4" ht="63.75">
      <c r="A44" s="4">
        <v>20</v>
      </c>
      <c r="B44" s="5">
        <v>41367.87777777778</v>
      </c>
      <c r="C44" s="1" t="s">
        <v>209</v>
      </c>
      <c r="D44" s="1" t="s">
        <v>102</v>
      </c>
    </row>
    <row r="45" spans="1:4" ht="51">
      <c r="A45" s="4">
        <v>21</v>
      </c>
      <c r="B45" s="5">
        <v>41367.856944444444</v>
      </c>
      <c r="C45" s="1" t="s">
        <v>210</v>
      </c>
      <c r="D45" s="1" t="s">
        <v>93</v>
      </c>
    </row>
    <row r="46" spans="1:4" ht="51">
      <c r="A46" s="4">
        <v>22</v>
      </c>
      <c r="B46" s="5">
        <v>41366.191666666666</v>
      </c>
      <c r="C46" s="1" t="s">
        <v>211</v>
      </c>
      <c r="D46" s="1" t="s">
        <v>102</v>
      </c>
    </row>
    <row r="47" spans="1:4" ht="89.25">
      <c r="A47" s="4">
        <v>23</v>
      </c>
      <c r="B47" s="5">
        <v>41366.111805555556</v>
      </c>
      <c r="C47" s="1" t="s">
        <v>212</v>
      </c>
      <c r="D47" s="1" t="s">
        <v>98</v>
      </c>
    </row>
    <row r="48" spans="1:4" ht="25.5">
      <c r="A48" s="4">
        <v>24</v>
      </c>
      <c r="B48" s="5">
        <v>41365.904861111114</v>
      </c>
      <c r="C48" s="1" t="s">
        <v>213</v>
      </c>
      <c r="D48" s="9" t="s">
        <v>105</v>
      </c>
    </row>
    <row r="49" spans="1:4" ht="38.25">
      <c r="A49" s="4">
        <v>25</v>
      </c>
      <c r="B49" s="5">
        <v>41365.77222222222</v>
      </c>
      <c r="C49" s="1" t="s">
        <v>214</v>
      </c>
      <c r="D49" s="1" t="s">
        <v>94</v>
      </c>
    </row>
    <row r="50" spans="1:4" ht="12.75">
      <c r="A50" s="4">
        <v>26</v>
      </c>
      <c r="B50" s="5">
        <v>41365.725694444445</v>
      </c>
      <c r="C50" s="1" t="s">
        <v>215</v>
      </c>
      <c r="D50" s="1" t="s">
        <v>99</v>
      </c>
    </row>
    <row r="51" spans="1:4" ht="25.5">
      <c r="A51" s="4">
        <v>27</v>
      </c>
      <c r="B51" s="5">
        <v>41365.68680555555</v>
      </c>
      <c r="C51" s="1" t="s">
        <v>216</v>
      </c>
      <c r="D51" s="1" t="s">
        <v>194</v>
      </c>
    </row>
    <row r="52" spans="1:4" ht="12.75">
      <c r="A52" s="4">
        <v>28</v>
      </c>
      <c r="B52" s="5">
        <v>41365.67152777778</v>
      </c>
      <c r="C52" s="1" t="s">
        <v>217</v>
      </c>
      <c r="D52" s="1" t="s">
        <v>94</v>
      </c>
    </row>
    <row r="53" spans="1:4" ht="76.5">
      <c r="A53" s="4">
        <v>29</v>
      </c>
      <c r="B53" s="5">
        <v>41363.91458333333</v>
      </c>
      <c r="C53" s="1" t="s">
        <v>218</v>
      </c>
      <c r="D53" s="1" t="s">
        <v>103</v>
      </c>
    </row>
    <row r="54" spans="1:4" ht="25.5">
      <c r="A54" s="4">
        <v>30</v>
      </c>
      <c r="B54" s="5">
        <v>41363.20277777778</v>
      </c>
      <c r="C54" s="1" t="s">
        <v>219</v>
      </c>
      <c r="D54" s="1" t="s">
        <v>92</v>
      </c>
    </row>
    <row r="55" spans="1:4" ht="63.75">
      <c r="A55" s="4">
        <v>31</v>
      </c>
      <c r="B55" s="5">
        <v>41359.24375</v>
      </c>
      <c r="C55" s="1" t="s">
        <v>220</v>
      </c>
      <c r="D55" s="1" t="s">
        <v>104</v>
      </c>
    </row>
    <row r="56" spans="1:4" ht="25.5">
      <c r="A56" s="4">
        <v>32</v>
      </c>
      <c r="B56" s="5">
        <v>41358.13125</v>
      </c>
      <c r="C56" s="1" t="s">
        <v>221</v>
      </c>
      <c r="D56" s="1" t="s">
        <v>105</v>
      </c>
    </row>
    <row r="57" spans="1:4" ht="25.5">
      <c r="A57" s="4">
        <v>33</v>
      </c>
      <c r="B57" s="5">
        <v>41356.70763888889</v>
      </c>
      <c r="C57" s="1" t="s">
        <v>222</v>
      </c>
      <c r="D57" s="1" t="s">
        <v>106</v>
      </c>
    </row>
    <row r="58" spans="1:4" ht="38.25">
      <c r="A58" s="4">
        <v>34</v>
      </c>
      <c r="B58" s="5">
        <v>41355.13958333333</v>
      </c>
      <c r="C58" s="1" t="s">
        <v>223</v>
      </c>
      <c r="D58" s="1" t="s">
        <v>194</v>
      </c>
    </row>
    <row r="59" spans="1:4" ht="38.25">
      <c r="A59" s="4">
        <v>35</v>
      </c>
      <c r="B59" s="5">
        <v>41355.13125</v>
      </c>
      <c r="C59" s="1" t="s">
        <v>224</v>
      </c>
      <c r="D59" s="1" t="s">
        <v>106</v>
      </c>
    </row>
    <row r="60" spans="1:3" ht="12.75">
      <c r="A60" s="4">
        <v>36</v>
      </c>
      <c r="B60" s="5">
        <v>41355.104166666664</v>
      </c>
      <c r="C60" s="1" t="s">
        <v>225</v>
      </c>
    </row>
    <row r="61" spans="1:3" ht="12.75">
      <c r="A61" s="4">
        <v>37</v>
      </c>
      <c r="B61" s="5">
        <v>41355.009722222225</v>
      </c>
      <c r="C61" s="1" t="s">
        <v>226</v>
      </c>
    </row>
    <row r="62" spans="1:4" ht="25.5">
      <c r="A62" s="4">
        <v>38</v>
      </c>
      <c r="B62" s="5">
        <v>41354.96527777778</v>
      </c>
      <c r="C62" s="1" t="s">
        <v>227</v>
      </c>
      <c r="D62" s="1" t="s">
        <v>93</v>
      </c>
    </row>
    <row r="63" spans="1:4" ht="25.5">
      <c r="A63" s="4">
        <v>39</v>
      </c>
      <c r="B63" s="5">
        <v>41354.84027777778</v>
      </c>
      <c r="C63" s="1" t="s">
        <v>228</v>
      </c>
      <c r="D63" s="1" t="s">
        <v>105</v>
      </c>
    </row>
    <row r="64" spans="1:4" ht="51">
      <c r="A64" s="4">
        <v>40</v>
      </c>
      <c r="B64" s="5">
        <v>41354.82847222222</v>
      </c>
      <c r="C64" s="1" t="s">
        <v>229</v>
      </c>
      <c r="D64" s="1" t="s">
        <v>102</v>
      </c>
    </row>
    <row r="65" spans="1:4" ht="76.5">
      <c r="A65" s="4">
        <v>41</v>
      </c>
      <c r="B65" s="5">
        <v>41354.81805555556</v>
      </c>
      <c r="C65" s="1" t="s">
        <v>230</v>
      </c>
      <c r="D65" s="1" t="s">
        <v>194</v>
      </c>
    </row>
    <row r="68" spans="1:3" ht="24.75" customHeight="1">
      <c r="A68" s="37" t="s">
        <v>231</v>
      </c>
      <c r="B68" s="37" t="s">
        <v>231</v>
      </c>
      <c r="C68" s="37" t="s">
        <v>231</v>
      </c>
    </row>
    <row r="69" spans="1:3" ht="30" customHeight="1">
      <c r="A69" s="41" t="s">
        <v>184</v>
      </c>
      <c r="B69" s="41" t="s">
        <v>184</v>
      </c>
      <c r="C69" s="2" t="s">
        <v>185</v>
      </c>
    </row>
    <row r="70" spans="1:3" ht="12.75">
      <c r="A70" s="39"/>
      <c r="B70" s="39"/>
      <c r="C70" s="6">
        <v>39</v>
      </c>
    </row>
    <row r="71" spans="1:3" ht="12.75">
      <c r="A71" s="40" t="s">
        <v>186</v>
      </c>
      <c r="B71" s="40">
        <v>39</v>
      </c>
      <c r="C71" s="7">
        <v>39</v>
      </c>
    </row>
    <row r="72" spans="1:3" ht="12.75">
      <c r="A72" s="38" t="s">
        <v>187</v>
      </c>
      <c r="B72" s="38">
        <v>2</v>
      </c>
      <c r="C72" s="8">
        <v>2</v>
      </c>
    </row>
    <row r="73" ht="12.75">
      <c r="B73" s="20" t="s">
        <v>414</v>
      </c>
    </row>
    <row r="74" spans="2:3" ht="12.75">
      <c r="B74" s="21" t="s">
        <v>95</v>
      </c>
      <c r="C74" s="1">
        <f>COUNTIF(D86:D124,"Positive Learning Environment")</f>
        <v>15</v>
      </c>
    </row>
    <row r="75" spans="2:3" ht="12.75">
      <c r="B75" s="21" t="s">
        <v>97</v>
      </c>
      <c r="C75" s="1">
        <f>COUNTIF(D86:D124,"Student Success")</f>
        <v>9</v>
      </c>
    </row>
    <row r="76" spans="2:3" ht="12.75">
      <c r="B76" s="21" t="s">
        <v>117</v>
      </c>
      <c r="C76" s="1">
        <f>COUNTIF(D86:D124,"Quality &amp; Excellence")</f>
        <v>2</v>
      </c>
    </row>
    <row r="77" spans="2:3" ht="12.75">
      <c r="B77" s="21" t="s">
        <v>94</v>
      </c>
      <c r="C77" s="1">
        <f>COUNTIF(D87:D125,"Faculty")</f>
        <v>2</v>
      </c>
    </row>
    <row r="78" spans="2:3" ht="12.75">
      <c r="B78" s="21" t="s">
        <v>99</v>
      </c>
      <c r="C78" s="1">
        <f>COUNTIF(D87:D125,"Access/Cost")</f>
        <v>4</v>
      </c>
    </row>
    <row r="79" spans="2:3" ht="12.75">
      <c r="B79" s="21" t="s">
        <v>96</v>
      </c>
      <c r="C79" s="1">
        <f>COUNTIF(D87:D125,"Flexible Course Schedule")</f>
        <v>1</v>
      </c>
    </row>
    <row r="80" spans="2:3" ht="12.75">
      <c r="B80" s="1" t="s">
        <v>112</v>
      </c>
      <c r="C80" s="1">
        <f>COUNTIF(D86:D124,"RRCC changed my life!")</f>
        <v>1</v>
      </c>
    </row>
    <row r="81" spans="2:3" ht="12.75">
      <c r="B81" s="9" t="s">
        <v>115</v>
      </c>
      <c r="C81" s="1">
        <f>COUNTIF(D86:D122,"Community Programs")</f>
        <v>1</v>
      </c>
    </row>
    <row r="82" spans="2:3" ht="12.75">
      <c r="B82" s="9" t="s">
        <v>109</v>
      </c>
      <c r="C82" s="1">
        <f>COUNTIF(D146:D186,"Transfer Program")</f>
        <v>3</v>
      </c>
    </row>
    <row r="83" ht="12.75">
      <c r="B83" s="9"/>
    </row>
    <row r="84" ht="12.75">
      <c r="B84" s="9"/>
    </row>
    <row r="85" spans="1:4" ht="12.75">
      <c r="A85" s="3" t="s">
        <v>188</v>
      </c>
      <c r="B85" s="3" t="s">
        <v>189</v>
      </c>
      <c r="C85" s="3" t="s">
        <v>190</v>
      </c>
      <c r="D85" s="3" t="s">
        <v>414</v>
      </c>
    </row>
    <row r="86" spans="1:4" ht="38.25">
      <c r="A86" s="4">
        <v>1</v>
      </c>
      <c r="B86" s="5">
        <v>41383.71666666667</v>
      </c>
      <c r="C86" s="1" t="s">
        <v>232</v>
      </c>
      <c r="D86" s="9" t="s">
        <v>95</v>
      </c>
    </row>
    <row r="87" spans="1:4" ht="25.5">
      <c r="A87" s="4">
        <v>2</v>
      </c>
      <c r="B87" s="5">
        <v>41382.802777777775</v>
      </c>
      <c r="C87" s="1" t="s">
        <v>233</v>
      </c>
      <c r="D87" s="9" t="s">
        <v>117</v>
      </c>
    </row>
    <row r="88" spans="1:4" ht="38.25">
      <c r="A88" s="4">
        <v>3</v>
      </c>
      <c r="B88" s="5">
        <v>41382.79861111111</v>
      </c>
      <c r="C88" s="1" t="s">
        <v>234</v>
      </c>
      <c r="D88" s="9" t="s">
        <v>111</v>
      </c>
    </row>
    <row r="89" spans="1:4" ht="38.25">
      <c r="A89" s="4">
        <v>4</v>
      </c>
      <c r="B89" s="5">
        <v>41382.05</v>
      </c>
      <c r="C89" s="1" t="s">
        <v>235</v>
      </c>
      <c r="D89" s="9" t="s">
        <v>95</v>
      </c>
    </row>
    <row r="90" spans="1:4" ht="38.25">
      <c r="A90" s="4">
        <v>5</v>
      </c>
      <c r="B90" s="5">
        <v>41381.73333333333</v>
      </c>
      <c r="C90" s="1" t="s">
        <v>236</v>
      </c>
      <c r="D90" s="9" t="s">
        <v>95</v>
      </c>
    </row>
    <row r="91" spans="1:4" ht="25.5">
      <c r="A91" s="4">
        <v>6</v>
      </c>
      <c r="B91" s="5">
        <v>41380.868055555555</v>
      </c>
      <c r="C91" s="1" t="s">
        <v>237</v>
      </c>
      <c r="D91" s="9" t="s">
        <v>97</v>
      </c>
    </row>
    <row r="92" spans="1:4" ht="38.25">
      <c r="A92" s="4">
        <v>7</v>
      </c>
      <c r="B92" s="5">
        <v>41380.62986111111</v>
      </c>
      <c r="C92" s="1" t="s">
        <v>238</v>
      </c>
      <c r="D92" s="9" t="s">
        <v>95</v>
      </c>
    </row>
    <row r="93" spans="1:4" ht="38.25">
      <c r="A93" s="4">
        <v>8</v>
      </c>
      <c r="B93" s="5">
        <v>41379.15833333333</v>
      </c>
      <c r="C93" s="1" t="s">
        <v>239</v>
      </c>
      <c r="D93" s="9" t="s">
        <v>95</v>
      </c>
    </row>
    <row r="94" spans="1:4" ht="12.75">
      <c r="A94" s="4">
        <v>9</v>
      </c>
      <c r="B94" s="5">
        <v>41378.805555555555</v>
      </c>
      <c r="C94" s="1" t="s">
        <v>240</v>
      </c>
      <c r="D94" s="1" t="s">
        <v>107</v>
      </c>
    </row>
    <row r="95" spans="1:4" ht="25.5">
      <c r="A95" s="4">
        <v>10</v>
      </c>
      <c r="B95" s="5">
        <v>41378.80416666667</v>
      </c>
      <c r="C95" s="1" t="s">
        <v>241</v>
      </c>
      <c r="D95" s="1" t="s">
        <v>96</v>
      </c>
    </row>
    <row r="96" spans="1:4" ht="12.75">
      <c r="A96" s="4">
        <v>11</v>
      </c>
      <c r="B96" s="5">
        <v>41377.79513888889</v>
      </c>
      <c r="C96" s="1" t="s">
        <v>242</v>
      </c>
      <c r="D96" s="9" t="s">
        <v>97</v>
      </c>
    </row>
    <row r="97" spans="1:4" ht="25.5">
      <c r="A97" s="4">
        <v>12</v>
      </c>
      <c r="B97" s="5">
        <v>41377.16388888889</v>
      </c>
      <c r="C97" s="1" t="s">
        <v>243</v>
      </c>
      <c r="D97" s="9" t="s">
        <v>97</v>
      </c>
    </row>
    <row r="98" spans="1:4" ht="38.25">
      <c r="A98" s="4">
        <v>13</v>
      </c>
      <c r="B98" s="5">
        <v>41376.90555555555</v>
      </c>
      <c r="C98" s="1" t="s">
        <v>244</v>
      </c>
      <c r="D98" s="9" t="s">
        <v>95</v>
      </c>
    </row>
    <row r="99" spans="1:4" ht="12.75">
      <c r="A99" s="4">
        <v>14</v>
      </c>
      <c r="B99" s="5">
        <v>41376.126388888886</v>
      </c>
      <c r="C99" s="1" t="s">
        <v>245</v>
      </c>
      <c r="D99" s="1" t="s">
        <v>99</v>
      </c>
    </row>
    <row r="100" spans="1:4" ht="12.75">
      <c r="A100" s="4">
        <v>15</v>
      </c>
      <c r="B100" s="5">
        <v>41369.97708333333</v>
      </c>
      <c r="C100" s="1" t="s">
        <v>246</v>
      </c>
      <c r="D100" s="1" t="s">
        <v>99</v>
      </c>
    </row>
    <row r="101" spans="1:4" ht="25.5">
      <c r="A101" s="4">
        <v>16</v>
      </c>
      <c r="B101" s="5">
        <v>41368.87847222222</v>
      </c>
      <c r="C101" s="1" t="s">
        <v>247</v>
      </c>
      <c r="D101" s="9" t="s">
        <v>97</v>
      </c>
    </row>
    <row r="102" spans="1:4" ht="12.75">
      <c r="A102" s="4">
        <v>17</v>
      </c>
      <c r="B102" s="5">
        <v>41368.77916666667</v>
      </c>
      <c r="C102" s="1" t="s">
        <v>248</v>
      </c>
      <c r="D102" s="1" t="s">
        <v>94</v>
      </c>
    </row>
    <row r="103" spans="1:4" ht="25.5">
      <c r="A103" s="4">
        <v>18</v>
      </c>
      <c r="B103" s="5">
        <v>41368.711805555555</v>
      </c>
      <c r="C103" s="1" t="s">
        <v>249</v>
      </c>
      <c r="D103" s="1" t="s">
        <v>109</v>
      </c>
    </row>
    <row r="104" spans="1:4" ht="38.25">
      <c r="A104" s="4">
        <v>19</v>
      </c>
      <c r="B104" s="5">
        <v>41367.87777777778</v>
      </c>
      <c r="C104" s="1" t="s">
        <v>250</v>
      </c>
      <c r="D104" s="9" t="s">
        <v>95</v>
      </c>
    </row>
    <row r="105" spans="1:4" ht="12.75">
      <c r="A105" s="4">
        <v>20</v>
      </c>
      <c r="B105" s="5">
        <v>41367.856944444444</v>
      </c>
      <c r="C105" s="1" t="s">
        <v>251</v>
      </c>
      <c r="D105" s="1" t="s">
        <v>99</v>
      </c>
    </row>
    <row r="106" spans="1:4" ht="38.25">
      <c r="A106" s="4">
        <v>21</v>
      </c>
      <c r="B106" s="5">
        <v>41366.191666666666</v>
      </c>
      <c r="C106" s="1" t="s">
        <v>252</v>
      </c>
      <c r="D106" s="9" t="s">
        <v>95</v>
      </c>
    </row>
    <row r="107" spans="1:4" ht="12.75">
      <c r="A107" s="4">
        <v>22</v>
      </c>
      <c r="B107" s="5">
        <v>41365.904861111114</v>
      </c>
      <c r="C107" s="1" t="s">
        <v>253</v>
      </c>
      <c r="D107" s="9" t="s">
        <v>97</v>
      </c>
    </row>
    <row r="108" spans="1:4" ht="38.25">
      <c r="A108" s="4">
        <v>23</v>
      </c>
      <c r="B108" s="5">
        <v>41365.77222222222</v>
      </c>
      <c r="C108" s="1" t="s">
        <v>254</v>
      </c>
      <c r="D108" s="9" t="s">
        <v>95</v>
      </c>
    </row>
    <row r="109" spans="1:4" ht="12.75">
      <c r="A109" s="4">
        <v>24</v>
      </c>
      <c r="B109" s="5">
        <v>41365.725694444445</v>
      </c>
      <c r="C109" s="1" t="s">
        <v>255</v>
      </c>
      <c r="D109" s="1" t="s">
        <v>108</v>
      </c>
    </row>
    <row r="110" spans="1:4" ht="25.5">
      <c r="A110" s="4">
        <v>25</v>
      </c>
      <c r="B110" s="5">
        <v>41365.68680555555</v>
      </c>
      <c r="C110" s="1" t="s">
        <v>256</v>
      </c>
      <c r="D110" s="9" t="s">
        <v>115</v>
      </c>
    </row>
    <row r="111" spans="1:4" ht="38.25">
      <c r="A111" s="4">
        <v>26</v>
      </c>
      <c r="B111" s="5">
        <v>41365.67152777778</v>
      </c>
      <c r="C111" s="1" t="s">
        <v>257</v>
      </c>
      <c r="D111" s="9" t="s">
        <v>117</v>
      </c>
    </row>
    <row r="112" spans="1:4" ht="38.25">
      <c r="A112" s="4">
        <v>27</v>
      </c>
      <c r="B112" s="5">
        <v>41363.91458333333</v>
      </c>
      <c r="C112" s="1" t="s">
        <v>258</v>
      </c>
      <c r="D112" s="9" t="s">
        <v>97</v>
      </c>
    </row>
    <row r="113" spans="1:4" ht="25.5">
      <c r="A113" s="4">
        <v>28</v>
      </c>
      <c r="B113" s="5">
        <v>41363.20277777778</v>
      </c>
      <c r="C113" s="1" t="s">
        <v>259</v>
      </c>
      <c r="D113" s="9" t="s">
        <v>97</v>
      </c>
    </row>
    <row r="114" spans="1:4" ht="102">
      <c r="A114" s="4">
        <v>29</v>
      </c>
      <c r="B114" s="5">
        <v>41359.24375</v>
      </c>
      <c r="C114" s="1" t="s">
        <v>110</v>
      </c>
      <c r="D114" s="9" t="s">
        <v>95</v>
      </c>
    </row>
    <row r="115" spans="1:4" ht="38.25">
      <c r="A115" s="4">
        <v>30</v>
      </c>
      <c r="B115" s="5">
        <v>41358.13125</v>
      </c>
      <c r="C115" s="1" t="s">
        <v>260</v>
      </c>
      <c r="D115" s="9" t="s">
        <v>95</v>
      </c>
    </row>
    <row r="116" spans="1:4" ht="25.5">
      <c r="A116" s="4">
        <v>31</v>
      </c>
      <c r="B116" s="5">
        <v>41356.70763888889</v>
      </c>
      <c r="C116" s="1" t="s">
        <v>261</v>
      </c>
      <c r="D116" s="9" t="s">
        <v>97</v>
      </c>
    </row>
    <row r="117" spans="1:4" ht="38.25">
      <c r="A117" s="4">
        <v>32</v>
      </c>
      <c r="B117" s="5">
        <v>41355.13958333333</v>
      </c>
      <c r="C117" s="1" t="s">
        <v>262</v>
      </c>
      <c r="D117" s="1" t="s">
        <v>99</v>
      </c>
    </row>
    <row r="118" spans="1:4" ht="25.5">
      <c r="A118" s="4">
        <v>33</v>
      </c>
      <c r="B118" s="5">
        <v>41355.13125</v>
      </c>
      <c r="C118" s="1" t="s">
        <v>263</v>
      </c>
      <c r="D118" s="1" t="s">
        <v>112</v>
      </c>
    </row>
    <row r="119" spans="1:4" ht="51">
      <c r="A119" s="4">
        <v>34</v>
      </c>
      <c r="B119" s="5">
        <v>41355.104166666664</v>
      </c>
      <c r="C119" s="1" t="s">
        <v>264</v>
      </c>
      <c r="D119" s="9" t="s">
        <v>95</v>
      </c>
    </row>
    <row r="120" spans="1:3" ht="12.75">
      <c r="A120" s="4">
        <v>35</v>
      </c>
      <c r="B120" s="5">
        <v>41355.009722222225</v>
      </c>
      <c r="C120" s="1" t="s">
        <v>265</v>
      </c>
    </row>
    <row r="121" spans="1:4" ht="38.25">
      <c r="A121" s="4">
        <v>36</v>
      </c>
      <c r="B121" s="5">
        <v>41354.96527777778</v>
      </c>
      <c r="C121" s="1" t="s">
        <v>266</v>
      </c>
      <c r="D121" s="9" t="s">
        <v>95</v>
      </c>
    </row>
    <row r="122" spans="1:4" ht="38.25">
      <c r="A122" s="4">
        <v>37</v>
      </c>
      <c r="B122" s="5">
        <v>41354.84027777778</v>
      </c>
      <c r="C122" s="1" t="s">
        <v>267</v>
      </c>
      <c r="D122" s="9" t="s">
        <v>95</v>
      </c>
    </row>
    <row r="123" spans="1:3" ht="12.75">
      <c r="A123" s="4">
        <v>38</v>
      </c>
      <c r="B123" s="5">
        <v>41354.82847222222</v>
      </c>
      <c r="C123" s="1" t="s">
        <v>268</v>
      </c>
    </row>
    <row r="124" spans="1:4" ht="25.5">
      <c r="A124" s="4">
        <v>39</v>
      </c>
      <c r="B124" s="5">
        <v>41354.81805555556</v>
      </c>
      <c r="C124" s="1" t="s">
        <v>269</v>
      </c>
      <c r="D124" s="1" t="s">
        <v>94</v>
      </c>
    </row>
    <row r="127" spans="1:3" ht="24.75" customHeight="1">
      <c r="A127" s="37" t="s">
        <v>270</v>
      </c>
      <c r="B127" s="37" t="s">
        <v>270</v>
      </c>
      <c r="C127" s="37" t="s">
        <v>270</v>
      </c>
    </row>
    <row r="128" spans="1:3" ht="30" customHeight="1">
      <c r="A128" s="41" t="s">
        <v>184</v>
      </c>
      <c r="B128" s="41" t="s">
        <v>184</v>
      </c>
      <c r="C128" s="2" t="s">
        <v>185</v>
      </c>
    </row>
    <row r="129" spans="1:3" ht="12.75">
      <c r="A129" s="39"/>
      <c r="B129" s="39"/>
      <c r="C129" s="6">
        <v>41</v>
      </c>
    </row>
    <row r="130" spans="1:3" ht="12.75">
      <c r="A130" s="40" t="s">
        <v>186</v>
      </c>
      <c r="B130" s="40">
        <v>41</v>
      </c>
      <c r="C130" s="7">
        <v>41</v>
      </c>
    </row>
    <row r="131" spans="1:3" ht="12.75">
      <c r="A131" s="38" t="s">
        <v>187</v>
      </c>
      <c r="B131" s="38">
        <v>0</v>
      </c>
      <c r="C131" s="8">
        <v>0</v>
      </c>
    </row>
    <row r="132" spans="1:4" s="13" customFormat="1" ht="12.75">
      <c r="A132" s="10"/>
      <c r="B132" s="22" t="s">
        <v>154</v>
      </c>
      <c r="C132" s="11"/>
      <c r="D132" s="12"/>
    </row>
    <row r="133" spans="1:4" s="13" customFormat="1" ht="12.75">
      <c r="A133" s="10"/>
      <c r="B133" s="15" t="s">
        <v>158</v>
      </c>
      <c r="C133" s="11">
        <f>COUNTIF(D146:D186,"Positive Learning Environment")</f>
        <v>12</v>
      </c>
      <c r="D133" s="12"/>
    </row>
    <row r="134" spans="1:4" s="13" customFormat="1" ht="12.75">
      <c r="A134" s="10"/>
      <c r="B134" s="15" t="s">
        <v>94</v>
      </c>
      <c r="C134" s="11">
        <f>COUNTIF(D146:D186,"Faculty")</f>
        <v>10</v>
      </c>
      <c r="D134" s="12"/>
    </row>
    <row r="135" spans="1:4" s="13" customFormat="1" ht="12.75">
      <c r="A135" s="10"/>
      <c r="B135" s="15" t="s">
        <v>115</v>
      </c>
      <c r="C135" s="11">
        <f>COUNTIF(D146:D186,"Community Programs")</f>
        <v>3</v>
      </c>
      <c r="D135" s="12"/>
    </row>
    <row r="136" spans="1:4" s="13" customFormat="1" ht="12.75">
      <c r="A136" s="10"/>
      <c r="B136" s="15" t="s">
        <v>101</v>
      </c>
      <c r="C136" s="11">
        <f>COUNTIF(D146:D186,"Class size")</f>
        <v>3</v>
      </c>
      <c r="D136" s="12"/>
    </row>
    <row r="137" spans="1:4" s="13" customFormat="1" ht="12.75">
      <c r="A137" s="10"/>
      <c r="B137" s="15" t="s">
        <v>109</v>
      </c>
      <c r="C137" s="11">
        <f>COUNTIF(D145:D185,"Transfer Program")</f>
        <v>3</v>
      </c>
      <c r="D137" s="12"/>
    </row>
    <row r="138" spans="1:4" s="13" customFormat="1" ht="12.75">
      <c r="A138" s="10"/>
      <c r="B138" s="15" t="s">
        <v>117</v>
      </c>
      <c r="C138" s="11">
        <f>COUNTIF(D146:D186,"Quality &amp; Excellence")</f>
        <v>2</v>
      </c>
      <c r="D138" s="12"/>
    </row>
    <row r="139" spans="1:4" s="13" customFormat="1" ht="12.75">
      <c r="A139" s="10"/>
      <c r="B139" s="15" t="s">
        <v>97</v>
      </c>
      <c r="C139" s="11">
        <f>COUNTIF(D145:D185,"Student Success")</f>
        <v>2</v>
      </c>
      <c r="D139" s="12"/>
    </row>
    <row r="140" spans="1:4" s="13" customFormat="1" ht="12.75">
      <c r="A140" s="10"/>
      <c r="B140" s="15" t="s">
        <v>113</v>
      </c>
      <c r="C140" s="11">
        <f>COUNTIF(D145:D185,"Internships")</f>
        <v>1</v>
      </c>
      <c r="D140" s="12"/>
    </row>
    <row r="141" spans="1:4" s="13" customFormat="1" ht="12.75">
      <c r="A141" s="10"/>
      <c r="B141" s="15" t="s">
        <v>118</v>
      </c>
      <c r="C141" s="11">
        <f>COUNTIF(D146:D186,"Staff")</f>
        <v>1</v>
      </c>
      <c r="D141" s="12"/>
    </row>
    <row r="142" spans="1:4" s="13" customFormat="1" ht="12.75">
      <c r="A142" s="10"/>
      <c r="B142" s="15" t="s">
        <v>99</v>
      </c>
      <c r="C142" s="11">
        <f>COUNTIF(D146:D186,"Access/Cost")</f>
        <v>1</v>
      </c>
      <c r="D142" s="12"/>
    </row>
    <row r="143" spans="1:4" s="13" customFormat="1" ht="12.75">
      <c r="A143" s="10"/>
      <c r="B143" s="15" t="s">
        <v>100</v>
      </c>
      <c r="C143" s="11">
        <f>COUNTIF(D146:D186,"Online")</f>
        <v>1</v>
      </c>
      <c r="D143" s="12"/>
    </row>
    <row r="144" spans="1:4" s="13" customFormat="1" ht="12.75">
      <c r="A144" s="10"/>
      <c r="B144" s="15"/>
      <c r="C144" s="11"/>
      <c r="D144" s="12"/>
    </row>
    <row r="145" spans="1:4" ht="12.75">
      <c r="A145" s="3" t="s">
        <v>188</v>
      </c>
      <c r="B145" s="3" t="s">
        <v>189</v>
      </c>
      <c r="C145" s="3" t="s">
        <v>190</v>
      </c>
      <c r="D145" s="3" t="s">
        <v>414</v>
      </c>
    </row>
    <row r="146" spans="1:4" ht="51">
      <c r="A146" s="4">
        <v>1</v>
      </c>
      <c r="B146" s="5">
        <v>41383.71666666667</v>
      </c>
      <c r="C146" s="1" t="s">
        <v>271</v>
      </c>
      <c r="D146" s="9" t="s">
        <v>95</v>
      </c>
    </row>
    <row r="147" spans="1:4" ht="38.25">
      <c r="A147" s="4">
        <v>2</v>
      </c>
      <c r="B147" s="5">
        <v>41382.802777777775</v>
      </c>
      <c r="C147" s="1" t="s">
        <v>272</v>
      </c>
      <c r="D147" s="9" t="s">
        <v>95</v>
      </c>
    </row>
    <row r="148" spans="1:4" ht="25.5">
      <c r="A148" s="4">
        <v>3</v>
      </c>
      <c r="B148" s="5">
        <v>41382.79861111111</v>
      </c>
      <c r="C148" s="1" t="s">
        <v>273</v>
      </c>
      <c r="D148" s="1" t="s">
        <v>113</v>
      </c>
    </row>
    <row r="149" spans="1:4" ht="12.75">
      <c r="A149" s="4">
        <v>4</v>
      </c>
      <c r="B149" s="5">
        <v>41382.05</v>
      </c>
      <c r="C149" s="1" t="s">
        <v>274</v>
      </c>
      <c r="D149" s="1" t="s">
        <v>94</v>
      </c>
    </row>
    <row r="150" spans="1:4" ht="38.25">
      <c r="A150" s="4">
        <v>5</v>
      </c>
      <c r="B150" s="5">
        <v>41381.73333333333</v>
      </c>
      <c r="C150" s="1" t="s">
        <v>275</v>
      </c>
      <c r="D150" s="9" t="s">
        <v>95</v>
      </c>
    </row>
    <row r="151" spans="1:4" ht="12.75">
      <c r="A151" s="4">
        <v>6</v>
      </c>
      <c r="B151" s="5">
        <v>41380.868055555555</v>
      </c>
      <c r="C151" s="1" t="s">
        <v>276</v>
      </c>
      <c r="D151" s="1" t="s">
        <v>94</v>
      </c>
    </row>
    <row r="152" spans="1:4" ht="12.75">
      <c r="A152" s="4">
        <v>7</v>
      </c>
      <c r="B152" s="5">
        <v>41380.62986111111</v>
      </c>
      <c r="C152" s="1" t="s">
        <v>277</v>
      </c>
      <c r="D152" s="1" t="s">
        <v>101</v>
      </c>
    </row>
    <row r="153" spans="1:4" ht="38.25">
      <c r="A153" s="4">
        <v>8</v>
      </c>
      <c r="B153" s="5">
        <v>41379.15833333333</v>
      </c>
      <c r="C153" s="1" t="s">
        <v>278</v>
      </c>
      <c r="D153" s="9" t="s">
        <v>95</v>
      </c>
    </row>
    <row r="154" spans="1:4" ht="38.25">
      <c r="A154" s="4">
        <v>9</v>
      </c>
      <c r="B154" s="5">
        <v>41378.805555555555</v>
      </c>
      <c r="C154" s="1" t="s">
        <v>279</v>
      </c>
      <c r="D154" s="9" t="s">
        <v>95</v>
      </c>
    </row>
    <row r="155" spans="1:4" ht="12.75">
      <c r="A155" s="4">
        <v>10</v>
      </c>
      <c r="B155" s="5">
        <v>41378.80416666667</v>
      </c>
      <c r="C155" s="1" t="s">
        <v>280</v>
      </c>
      <c r="D155" s="1" t="s">
        <v>94</v>
      </c>
    </row>
    <row r="156" spans="1:4" ht="12.75">
      <c r="A156" s="4">
        <v>11</v>
      </c>
      <c r="B156" s="5">
        <v>41377.79513888889</v>
      </c>
      <c r="C156" s="1" t="s">
        <v>281</v>
      </c>
      <c r="D156" s="1" t="s">
        <v>101</v>
      </c>
    </row>
    <row r="157" spans="1:4" ht="38.25">
      <c r="A157" s="4">
        <v>12</v>
      </c>
      <c r="B157" s="5">
        <v>41377.16388888889</v>
      </c>
      <c r="C157" s="1" t="s">
        <v>282</v>
      </c>
      <c r="D157" s="9" t="s">
        <v>95</v>
      </c>
    </row>
    <row r="158" spans="1:4" ht="12.75">
      <c r="A158" s="4">
        <v>13</v>
      </c>
      <c r="B158" s="5">
        <v>41376.90555555555</v>
      </c>
      <c r="C158" s="1" t="s">
        <v>283</v>
      </c>
      <c r="D158" s="1" t="s">
        <v>94</v>
      </c>
    </row>
    <row r="159" spans="1:4" ht="38.25">
      <c r="A159" s="4">
        <v>14</v>
      </c>
      <c r="B159" s="5">
        <v>41376.126388888886</v>
      </c>
      <c r="C159" s="1" t="s">
        <v>284</v>
      </c>
      <c r="D159" s="9" t="s">
        <v>95</v>
      </c>
    </row>
    <row r="160" spans="1:4" ht="25.5">
      <c r="A160" s="4">
        <v>15</v>
      </c>
      <c r="B160" s="5">
        <v>41372.06875</v>
      </c>
      <c r="C160" s="1" t="s">
        <v>285</v>
      </c>
      <c r="D160" s="1" t="s">
        <v>94</v>
      </c>
    </row>
    <row r="161" spans="1:4" ht="25.5">
      <c r="A161" s="4">
        <v>16</v>
      </c>
      <c r="B161" s="5">
        <v>41369.97708333333</v>
      </c>
      <c r="C161" s="1" t="s">
        <v>286</v>
      </c>
      <c r="D161" s="1" t="s">
        <v>99</v>
      </c>
    </row>
    <row r="162" spans="1:4" ht="38.25">
      <c r="A162" s="4">
        <v>17</v>
      </c>
      <c r="B162" s="5">
        <v>41368.87847222222</v>
      </c>
      <c r="C162" s="1" t="s">
        <v>287</v>
      </c>
      <c r="D162" s="9" t="s">
        <v>95</v>
      </c>
    </row>
    <row r="163" spans="1:4" ht="30" customHeight="1">
      <c r="A163" s="4">
        <v>18</v>
      </c>
      <c r="B163" s="5">
        <v>41368.77916666667</v>
      </c>
      <c r="C163" s="1" t="s">
        <v>288</v>
      </c>
      <c r="D163" s="1" t="s">
        <v>114</v>
      </c>
    </row>
    <row r="164" spans="1:4" ht="25.5">
      <c r="A164" s="4">
        <v>19</v>
      </c>
      <c r="B164" s="5">
        <v>41368.711805555555</v>
      </c>
      <c r="C164" s="1" t="s">
        <v>289</v>
      </c>
      <c r="D164" s="1" t="s">
        <v>94</v>
      </c>
    </row>
    <row r="165" spans="1:4" ht="25.5">
      <c r="A165" s="4">
        <v>20</v>
      </c>
      <c r="B165" s="5">
        <v>41367.87777777778</v>
      </c>
      <c r="C165" s="1" t="s">
        <v>290</v>
      </c>
      <c r="D165" s="1" t="s">
        <v>94</v>
      </c>
    </row>
    <row r="166" spans="1:4" ht="12.75">
      <c r="A166" s="4">
        <v>21</v>
      </c>
      <c r="B166" s="5">
        <v>41367.856944444444</v>
      </c>
      <c r="C166" s="1" t="s">
        <v>291</v>
      </c>
      <c r="D166" s="9" t="s">
        <v>97</v>
      </c>
    </row>
    <row r="167" spans="1:4" ht="38.25">
      <c r="A167" s="4">
        <v>22</v>
      </c>
      <c r="B167" s="5">
        <v>41366.191666666666</v>
      </c>
      <c r="C167" s="1" t="s">
        <v>292</v>
      </c>
      <c r="D167" s="9" t="s">
        <v>95</v>
      </c>
    </row>
    <row r="168" spans="1:4" ht="76.5">
      <c r="A168" s="4">
        <v>23</v>
      </c>
      <c r="B168" s="5">
        <v>41366.111805555556</v>
      </c>
      <c r="C168" s="1" t="s">
        <v>293</v>
      </c>
      <c r="D168" s="1" t="s">
        <v>94</v>
      </c>
    </row>
    <row r="169" spans="1:4" ht="38.25">
      <c r="A169" s="4">
        <v>24</v>
      </c>
      <c r="B169" s="5">
        <v>41365.904861111114</v>
      </c>
      <c r="C169" s="1" t="s">
        <v>294</v>
      </c>
      <c r="D169" s="9" t="s">
        <v>95</v>
      </c>
    </row>
    <row r="170" spans="1:4" ht="25.5">
      <c r="A170" s="4">
        <v>25</v>
      </c>
      <c r="B170" s="5">
        <v>41365.77222222222</v>
      </c>
      <c r="C170" s="1" t="s">
        <v>295</v>
      </c>
      <c r="D170" s="1" t="s">
        <v>109</v>
      </c>
    </row>
    <row r="171" spans="1:4" ht="12.75">
      <c r="A171" s="4">
        <v>26</v>
      </c>
      <c r="B171" s="5">
        <v>41365.725694444445</v>
      </c>
      <c r="C171" s="1" t="s">
        <v>296</v>
      </c>
      <c r="D171" s="1" t="s">
        <v>100</v>
      </c>
    </row>
    <row r="172" spans="1:4" ht="27" customHeight="1">
      <c r="A172" s="4">
        <v>27</v>
      </c>
      <c r="B172" s="5">
        <v>41365.68680555555</v>
      </c>
      <c r="C172" s="1" t="s">
        <v>297</v>
      </c>
      <c r="D172" s="9" t="s">
        <v>115</v>
      </c>
    </row>
    <row r="173" spans="1:4" ht="38.25">
      <c r="A173" s="4">
        <v>28</v>
      </c>
      <c r="B173" s="5">
        <v>41365.67152777778</v>
      </c>
      <c r="C173" s="1" t="s">
        <v>298</v>
      </c>
      <c r="D173" s="9" t="s">
        <v>95</v>
      </c>
    </row>
    <row r="174" spans="1:4" ht="51">
      <c r="A174" s="4">
        <v>29</v>
      </c>
      <c r="B174" s="5">
        <v>41363.91458333333</v>
      </c>
      <c r="C174" s="1" t="s">
        <v>299</v>
      </c>
      <c r="D174" s="9" t="s">
        <v>109</v>
      </c>
    </row>
    <row r="175" spans="1:4" ht="12.75">
      <c r="A175" s="4">
        <v>30</v>
      </c>
      <c r="B175" s="5">
        <v>41363.20277777778</v>
      </c>
      <c r="C175" s="9" t="s">
        <v>116</v>
      </c>
      <c r="D175" s="9" t="s">
        <v>94</v>
      </c>
    </row>
    <row r="176" spans="1:4" ht="25.5">
      <c r="A176" s="4">
        <v>31</v>
      </c>
      <c r="B176" s="5">
        <v>41359.24375</v>
      </c>
      <c r="C176" s="1" t="s">
        <v>300</v>
      </c>
      <c r="D176" s="9" t="s">
        <v>94</v>
      </c>
    </row>
    <row r="177" spans="1:4" ht="38.25">
      <c r="A177" s="4">
        <v>32</v>
      </c>
      <c r="B177" s="5">
        <v>41358.13125</v>
      </c>
      <c r="C177" s="1" t="s">
        <v>301</v>
      </c>
      <c r="D177" s="9" t="s">
        <v>115</v>
      </c>
    </row>
    <row r="178" spans="1:4" ht="25.5">
      <c r="A178" s="4">
        <v>33</v>
      </c>
      <c r="B178" s="5">
        <v>41356.70763888889</v>
      </c>
      <c r="C178" s="1" t="s">
        <v>302</v>
      </c>
      <c r="D178" s="9" t="s">
        <v>109</v>
      </c>
    </row>
    <row r="179" spans="1:4" ht="38.25">
      <c r="A179" s="4">
        <v>34</v>
      </c>
      <c r="B179" s="5">
        <v>41355.13958333333</v>
      </c>
      <c r="C179" s="1" t="s">
        <v>303</v>
      </c>
      <c r="D179" s="9" t="s">
        <v>117</v>
      </c>
    </row>
    <row r="180" spans="1:4" ht="25.5">
      <c r="A180" s="4">
        <v>35</v>
      </c>
      <c r="B180" s="5">
        <v>41355.13125</v>
      </c>
      <c r="C180" s="1" t="s">
        <v>304</v>
      </c>
      <c r="D180" s="9" t="s">
        <v>118</v>
      </c>
    </row>
    <row r="181" spans="1:4" ht="30.75" customHeight="1">
      <c r="A181" s="4">
        <v>36</v>
      </c>
      <c r="B181" s="5">
        <v>41355.104166666664</v>
      </c>
      <c r="C181" s="1" t="s">
        <v>305</v>
      </c>
      <c r="D181" s="9" t="s">
        <v>115</v>
      </c>
    </row>
    <row r="182" spans="1:4" ht="27.75" customHeight="1">
      <c r="A182" s="4">
        <v>37</v>
      </c>
      <c r="B182" s="5">
        <v>41355.009722222225</v>
      </c>
      <c r="C182" s="1" t="s">
        <v>306</v>
      </c>
      <c r="D182" s="9" t="s">
        <v>117</v>
      </c>
    </row>
    <row r="183" spans="1:4" ht="38.25">
      <c r="A183" s="4">
        <v>38</v>
      </c>
      <c r="B183" s="5">
        <v>41354.96527777778</v>
      </c>
      <c r="C183" s="1" t="s">
        <v>307</v>
      </c>
      <c r="D183" s="9" t="s">
        <v>95</v>
      </c>
    </row>
    <row r="184" spans="1:4" ht="38.25">
      <c r="A184" s="4">
        <v>39</v>
      </c>
      <c r="B184" s="5">
        <v>41354.84027777778</v>
      </c>
      <c r="C184" s="1" t="s">
        <v>308</v>
      </c>
      <c r="D184" s="9" t="s">
        <v>97</v>
      </c>
    </row>
    <row r="185" spans="1:4" ht="25.5">
      <c r="A185" s="4">
        <v>40</v>
      </c>
      <c r="B185" s="5">
        <v>41354.82847222222</v>
      </c>
      <c r="C185" s="1" t="s">
        <v>309</v>
      </c>
      <c r="D185" s="9" t="s">
        <v>119</v>
      </c>
    </row>
    <row r="186" spans="1:4" ht="12.75">
      <c r="A186" s="4">
        <v>41</v>
      </c>
      <c r="B186" s="5">
        <v>41354.81805555556</v>
      </c>
      <c r="C186" s="1" t="s">
        <v>310</v>
      </c>
      <c r="D186" s="9" t="s">
        <v>101</v>
      </c>
    </row>
    <row r="189" spans="1:3" ht="24.75" customHeight="1">
      <c r="A189" s="37" t="s">
        <v>311</v>
      </c>
      <c r="B189" s="37" t="s">
        <v>311</v>
      </c>
      <c r="C189" s="37" t="s">
        <v>311</v>
      </c>
    </row>
    <row r="190" spans="1:3" ht="30" customHeight="1">
      <c r="A190" s="41" t="s">
        <v>184</v>
      </c>
      <c r="B190" s="41" t="s">
        <v>184</v>
      </c>
      <c r="C190" s="2" t="s">
        <v>185</v>
      </c>
    </row>
    <row r="191" spans="1:3" ht="12.75">
      <c r="A191" s="39"/>
      <c r="B191" s="39"/>
      <c r="C191" s="6">
        <v>37</v>
      </c>
    </row>
    <row r="192" spans="1:3" ht="12.75">
      <c r="A192" s="40" t="s">
        <v>186</v>
      </c>
      <c r="B192" s="40">
        <v>37</v>
      </c>
      <c r="C192" s="7">
        <v>37</v>
      </c>
    </row>
    <row r="193" spans="1:3" ht="12.75">
      <c r="A193" s="38" t="s">
        <v>187</v>
      </c>
      <c r="B193" s="38">
        <v>4</v>
      </c>
      <c r="C193" s="8">
        <v>4</v>
      </c>
    </row>
    <row r="194" spans="1:4" s="23" customFormat="1" ht="12.75">
      <c r="A194" s="24"/>
      <c r="B194" s="22" t="s">
        <v>154</v>
      </c>
      <c r="C194" s="25"/>
      <c r="D194" s="16"/>
    </row>
    <row r="195" spans="1:4" s="23" customFormat="1" ht="12.75">
      <c r="A195" s="24"/>
      <c r="B195" s="15" t="s">
        <v>158</v>
      </c>
      <c r="C195" s="25">
        <f>COUNTIF(D108:D244,"Positive Learning Environment")</f>
        <v>30</v>
      </c>
      <c r="D195" s="16"/>
    </row>
    <row r="196" spans="1:4" s="23" customFormat="1" ht="12.75">
      <c r="A196" s="24"/>
      <c r="B196" s="15" t="s">
        <v>94</v>
      </c>
      <c r="C196" s="25">
        <f>COUNTIF(D208:D244,"Faculty")</f>
        <v>2</v>
      </c>
      <c r="D196" s="16"/>
    </row>
    <row r="197" spans="1:4" s="23" customFormat="1" ht="12.75">
      <c r="A197" s="24"/>
      <c r="B197" s="15" t="s">
        <v>115</v>
      </c>
      <c r="C197" s="25">
        <f>COUNTIF(D208:D244,"Community Programs")</f>
        <v>3</v>
      </c>
      <c r="D197" s="16"/>
    </row>
    <row r="198" spans="1:4" s="23" customFormat="1" ht="12.75">
      <c r="A198" s="24"/>
      <c r="B198" s="15" t="s">
        <v>99</v>
      </c>
      <c r="C198" s="25">
        <f>COUNTIF(D208:D244,"Access/Cost")</f>
        <v>5</v>
      </c>
      <c r="D198" s="16"/>
    </row>
    <row r="199" spans="1:4" s="23" customFormat="1" ht="12.75">
      <c r="A199" s="24"/>
      <c r="B199" s="15" t="s">
        <v>118</v>
      </c>
      <c r="C199" s="25">
        <f>COUNTIF(D208:D244,"Staff")</f>
        <v>2</v>
      </c>
      <c r="D199" s="16"/>
    </row>
    <row r="200" spans="1:4" s="23" customFormat="1" ht="12.75">
      <c r="A200" s="24"/>
      <c r="B200" s="15" t="s">
        <v>96</v>
      </c>
      <c r="C200" s="25">
        <f>COUNTIF(D208:D244,"Flexible Course Schedule")</f>
        <v>2</v>
      </c>
      <c r="D200" s="16"/>
    </row>
    <row r="201" spans="1:4" s="23" customFormat="1" ht="12.75">
      <c r="A201" s="24"/>
      <c r="B201" s="15" t="s">
        <v>101</v>
      </c>
      <c r="C201" s="25">
        <f>COUNTIF(D208:D244,"Class size")</f>
        <v>1</v>
      </c>
      <c r="D201" s="16"/>
    </row>
    <row r="202" spans="1:4" s="23" customFormat="1" ht="12.75">
      <c r="A202" s="24"/>
      <c r="B202" s="15" t="s">
        <v>112</v>
      </c>
      <c r="C202" s="25">
        <f>COUNTIF(D208:D244,"RRCC changed my life!")</f>
        <v>1</v>
      </c>
      <c r="D202" s="16"/>
    </row>
    <row r="203" spans="1:4" s="23" customFormat="1" ht="12.75">
      <c r="A203" s="24"/>
      <c r="B203" s="15" t="s">
        <v>105</v>
      </c>
      <c r="C203" s="25">
        <f>COUNTIF(D209:D245,"Student Services")</f>
        <v>1</v>
      </c>
      <c r="D203" s="16"/>
    </row>
    <row r="204" spans="1:4" s="23" customFormat="1" ht="12.75">
      <c r="A204" s="24"/>
      <c r="B204" s="15" t="s">
        <v>130</v>
      </c>
      <c r="C204" s="25">
        <f>COUNTIF(D209:D245,"Technology")</f>
        <v>1</v>
      </c>
      <c r="D204" s="16"/>
    </row>
    <row r="205" spans="1:4" s="23" customFormat="1" ht="12.75">
      <c r="A205" s="24"/>
      <c r="B205" s="15" t="s">
        <v>153</v>
      </c>
      <c r="C205" s="25" t="s">
        <v>153</v>
      </c>
      <c r="D205" s="16"/>
    </row>
    <row r="207" spans="1:4" ht="12.75">
      <c r="A207" s="3" t="s">
        <v>188</v>
      </c>
      <c r="B207" s="3" t="s">
        <v>189</v>
      </c>
      <c r="C207" s="3" t="s">
        <v>190</v>
      </c>
      <c r="D207" s="3" t="s">
        <v>414</v>
      </c>
    </row>
    <row r="208" spans="1:4" ht="38.25">
      <c r="A208" s="4">
        <v>1</v>
      </c>
      <c r="B208" s="5">
        <v>41383.71666666667</v>
      </c>
      <c r="C208" s="1" t="s">
        <v>312</v>
      </c>
      <c r="D208" s="9" t="s">
        <v>95</v>
      </c>
    </row>
    <row r="209" spans="1:4" ht="12.75">
      <c r="A209" s="4">
        <v>2</v>
      </c>
      <c r="B209" s="5">
        <v>41382.802777777775</v>
      </c>
      <c r="C209" s="1" t="s">
        <v>313</v>
      </c>
      <c r="D209" s="9" t="s">
        <v>99</v>
      </c>
    </row>
    <row r="210" spans="1:4" ht="38.25">
      <c r="A210" s="4">
        <v>3</v>
      </c>
      <c r="B210" s="5">
        <v>41382.79861111111</v>
      </c>
      <c r="C210" s="1" t="s">
        <v>314</v>
      </c>
      <c r="D210" s="9" t="s">
        <v>96</v>
      </c>
    </row>
    <row r="211" spans="1:4" ht="38.25">
      <c r="A211" s="4">
        <v>4</v>
      </c>
      <c r="B211" s="5">
        <v>41382.05</v>
      </c>
      <c r="C211" s="1" t="s">
        <v>315</v>
      </c>
      <c r="D211" s="9" t="s">
        <v>95</v>
      </c>
    </row>
    <row r="212" spans="1:4" ht="38.25">
      <c r="A212" s="4">
        <v>5</v>
      </c>
      <c r="B212" s="5">
        <v>41381.73333333333</v>
      </c>
      <c r="C212" s="1" t="s">
        <v>316</v>
      </c>
      <c r="D212" s="9" t="s">
        <v>95</v>
      </c>
    </row>
    <row r="213" spans="1:4" ht="38.25">
      <c r="A213" s="4">
        <v>6</v>
      </c>
      <c r="B213" s="5">
        <v>41380.868055555555</v>
      </c>
      <c r="C213" s="1" t="s">
        <v>317</v>
      </c>
      <c r="D213" s="9" t="s">
        <v>95</v>
      </c>
    </row>
    <row r="214" spans="1:4" ht="38.25">
      <c r="A214" s="4">
        <v>7</v>
      </c>
      <c r="B214" s="5">
        <v>41380.62986111111</v>
      </c>
      <c r="C214" s="1" t="s">
        <v>318</v>
      </c>
      <c r="D214" s="9" t="s">
        <v>95</v>
      </c>
    </row>
    <row r="215" spans="1:4" ht="38.25">
      <c r="A215" s="4">
        <v>8</v>
      </c>
      <c r="B215" s="5">
        <v>41379.15833333333</v>
      </c>
      <c r="C215" s="1" t="s">
        <v>319</v>
      </c>
      <c r="D215" s="9" t="s">
        <v>95</v>
      </c>
    </row>
    <row r="216" spans="1:4" ht="12.75">
      <c r="A216" s="4">
        <v>9</v>
      </c>
      <c r="B216" s="5">
        <v>41378.805555555555</v>
      </c>
      <c r="C216" s="1" t="s">
        <v>320</v>
      </c>
      <c r="D216" s="9" t="s">
        <v>94</v>
      </c>
    </row>
    <row r="217" spans="1:4" ht="25.5">
      <c r="A217" s="4">
        <v>10</v>
      </c>
      <c r="B217" s="5">
        <v>41377.79513888889</v>
      </c>
      <c r="C217" s="1" t="s">
        <v>321</v>
      </c>
      <c r="D217" s="9" t="s">
        <v>96</v>
      </c>
    </row>
    <row r="218" spans="1:4" ht="38.25">
      <c r="A218" s="4">
        <v>11</v>
      </c>
      <c r="B218" s="5">
        <v>41377.16388888889</v>
      </c>
      <c r="C218" s="1" t="s">
        <v>322</v>
      </c>
      <c r="D218" s="9" t="s">
        <v>105</v>
      </c>
    </row>
    <row r="219" spans="1:4" ht="25.5">
      <c r="A219" s="4">
        <v>12</v>
      </c>
      <c r="B219" s="5">
        <v>41376.90555555555</v>
      </c>
      <c r="C219" s="9" t="s">
        <v>120</v>
      </c>
      <c r="D219" s="9" t="s">
        <v>112</v>
      </c>
    </row>
    <row r="220" spans="1:4" ht="12.75">
      <c r="A220" s="4">
        <v>13</v>
      </c>
      <c r="B220" s="5">
        <v>41376.126388888886</v>
      </c>
      <c r="C220" s="1" t="s">
        <v>323</v>
      </c>
      <c r="D220" s="9" t="s">
        <v>121</v>
      </c>
    </row>
    <row r="221" spans="1:3" ht="12.75">
      <c r="A221" s="4">
        <v>14</v>
      </c>
      <c r="B221" s="5">
        <v>41369.97708333333</v>
      </c>
      <c r="C221" s="1" t="s">
        <v>324</v>
      </c>
    </row>
    <row r="222" spans="1:4" ht="25.5">
      <c r="A222" s="4">
        <v>15</v>
      </c>
      <c r="B222" s="5">
        <v>41368.87847222222</v>
      </c>
      <c r="C222" s="1" t="s">
        <v>325</v>
      </c>
      <c r="D222" s="9" t="s">
        <v>130</v>
      </c>
    </row>
    <row r="223" spans="1:4" ht="12.75">
      <c r="A223" s="4">
        <v>16</v>
      </c>
      <c r="B223" s="5">
        <v>41368.77916666667</v>
      </c>
      <c r="C223" s="1" t="s">
        <v>326</v>
      </c>
      <c r="D223" s="9" t="s">
        <v>121</v>
      </c>
    </row>
    <row r="224" spans="1:4" ht="25.5">
      <c r="A224" s="4">
        <v>17</v>
      </c>
      <c r="B224" s="5">
        <v>41368.711805555555</v>
      </c>
      <c r="C224" s="1" t="s">
        <v>327</v>
      </c>
      <c r="D224" s="9" t="s">
        <v>122</v>
      </c>
    </row>
    <row r="225" spans="1:4" ht="25.5">
      <c r="A225" s="4">
        <v>18</v>
      </c>
      <c r="B225" s="5">
        <v>41367.87777777778</v>
      </c>
      <c r="C225" s="1" t="s">
        <v>328</v>
      </c>
      <c r="D225" s="9" t="s">
        <v>115</v>
      </c>
    </row>
    <row r="226" spans="1:4" ht="25.5">
      <c r="A226" s="4">
        <v>19</v>
      </c>
      <c r="B226" s="5">
        <v>41367.856944444444</v>
      </c>
      <c r="C226" s="9" t="s">
        <v>123</v>
      </c>
      <c r="D226" s="9" t="s">
        <v>118</v>
      </c>
    </row>
    <row r="227" spans="1:4" ht="38.25">
      <c r="A227" s="4">
        <v>20</v>
      </c>
      <c r="B227" s="5">
        <v>41366.191666666666</v>
      </c>
      <c r="C227" s="1" t="s">
        <v>329</v>
      </c>
      <c r="D227" s="9" t="s">
        <v>95</v>
      </c>
    </row>
    <row r="228" spans="1:4" ht="12.75">
      <c r="A228" s="4">
        <v>21</v>
      </c>
      <c r="B228" s="5">
        <v>41365.904861111114</v>
      </c>
      <c r="C228" s="1" t="s">
        <v>330</v>
      </c>
      <c r="D228" s="9" t="s">
        <v>118</v>
      </c>
    </row>
    <row r="229" spans="1:4" ht="12.75">
      <c r="A229" s="4">
        <v>22</v>
      </c>
      <c r="B229" s="5">
        <v>41365.77222222222</v>
      </c>
      <c r="C229" s="1" t="s">
        <v>331</v>
      </c>
      <c r="D229" s="9" t="s">
        <v>124</v>
      </c>
    </row>
    <row r="230" spans="1:3" ht="12.75">
      <c r="A230" s="4">
        <v>23</v>
      </c>
      <c r="B230" s="5">
        <v>41365.725694444445</v>
      </c>
      <c r="C230" s="1" t="s">
        <v>332</v>
      </c>
    </row>
    <row r="231" spans="1:4" ht="23.25" customHeight="1">
      <c r="A231" s="4">
        <v>24</v>
      </c>
      <c r="B231" s="5">
        <v>41365.68680555555</v>
      </c>
      <c r="C231" s="1" t="s">
        <v>333</v>
      </c>
      <c r="D231" s="9" t="s">
        <v>115</v>
      </c>
    </row>
    <row r="232" spans="1:4" ht="38.25">
      <c r="A232" s="4">
        <v>25</v>
      </c>
      <c r="B232" s="5">
        <v>41365.67152777778</v>
      </c>
      <c r="C232" s="1" t="s">
        <v>334</v>
      </c>
      <c r="D232" s="9" t="s">
        <v>95</v>
      </c>
    </row>
    <row r="233" spans="1:4" ht="63.75">
      <c r="A233" s="4">
        <v>26</v>
      </c>
      <c r="B233" s="5">
        <v>41363.91458333333</v>
      </c>
      <c r="C233" s="1" t="s">
        <v>335</v>
      </c>
      <c r="D233" s="9" t="s">
        <v>94</v>
      </c>
    </row>
    <row r="234" spans="1:4" ht="12.75">
      <c r="A234" s="4">
        <v>27</v>
      </c>
      <c r="B234" s="5">
        <v>41363.20277777778</v>
      </c>
      <c r="C234" s="1" t="s">
        <v>336</v>
      </c>
      <c r="D234" s="9" t="s">
        <v>99</v>
      </c>
    </row>
    <row r="235" spans="1:4" ht="38.25">
      <c r="A235" s="4">
        <v>28</v>
      </c>
      <c r="B235" s="5">
        <v>41359.24375</v>
      </c>
      <c r="C235" s="1" t="s">
        <v>337</v>
      </c>
      <c r="D235" s="9" t="s">
        <v>95</v>
      </c>
    </row>
    <row r="236" spans="1:4" ht="12.75">
      <c r="A236" s="4">
        <v>29</v>
      </c>
      <c r="B236" s="5">
        <v>41358.13125</v>
      </c>
      <c r="C236" s="1" t="s">
        <v>338</v>
      </c>
      <c r="D236" s="9" t="s">
        <v>101</v>
      </c>
    </row>
    <row r="237" spans="1:4" ht="12.75">
      <c r="A237" s="4">
        <v>30</v>
      </c>
      <c r="B237" s="5">
        <v>41356.70763888889</v>
      </c>
      <c r="C237" s="1" t="s">
        <v>339</v>
      </c>
      <c r="D237" s="9" t="s">
        <v>99</v>
      </c>
    </row>
    <row r="238" spans="1:4" ht="51">
      <c r="A238" s="4">
        <v>31</v>
      </c>
      <c r="B238" s="5">
        <v>41355.13958333333</v>
      </c>
      <c r="C238" s="1" t="s">
        <v>340</v>
      </c>
      <c r="D238" s="9" t="s">
        <v>99</v>
      </c>
    </row>
    <row r="239" spans="1:4" ht="38.25">
      <c r="A239" s="4">
        <v>32</v>
      </c>
      <c r="B239" s="5">
        <v>41355.13125</v>
      </c>
      <c r="C239" s="1" t="s">
        <v>341</v>
      </c>
      <c r="D239" s="9" t="s">
        <v>95</v>
      </c>
    </row>
    <row r="240" spans="1:4" ht="25.5">
      <c r="A240" s="4">
        <v>33</v>
      </c>
      <c r="B240" s="5">
        <v>41355.104166666664</v>
      </c>
      <c r="C240" s="1" t="s">
        <v>342</v>
      </c>
      <c r="D240" s="9" t="s">
        <v>115</v>
      </c>
    </row>
    <row r="241" spans="1:4" ht="12.75">
      <c r="A241" s="4">
        <v>34</v>
      </c>
      <c r="B241" s="5">
        <v>41355.009722222225</v>
      </c>
      <c r="C241" s="1" t="s">
        <v>343</v>
      </c>
      <c r="D241" s="9" t="s">
        <v>99</v>
      </c>
    </row>
    <row r="242" spans="1:4" ht="12.75">
      <c r="A242" s="4">
        <v>35</v>
      </c>
      <c r="B242" s="5">
        <v>41354.96527777778</v>
      </c>
      <c r="C242" s="1" t="s">
        <v>344</v>
      </c>
      <c r="D242" s="9" t="s">
        <v>125</v>
      </c>
    </row>
    <row r="243" spans="1:4" ht="38.25">
      <c r="A243" s="4">
        <v>36</v>
      </c>
      <c r="B243" s="5">
        <v>41354.84027777778</v>
      </c>
      <c r="C243" s="1" t="s">
        <v>345</v>
      </c>
      <c r="D243" s="9" t="s">
        <v>95</v>
      </c>
    </row>
    <row r="244" spans="1:4" ht="38.25">
      <c r="A244" s="4">
        <v>37</v>
      </c>
      <c r="B244" s="5">
        <v>41354.82847222222</v>
      </c>
      <c r="C244" s="1" t="s">
        <v>346</v>
      </c>
      <c r="D244" s="9" t="s">
        <v>95</v>
      </c>
    </row>
    <row r="247" spans="1:3" ht="24.75" customHeight="1">
      <c r="A247" s="37" t="s">
        <v>347</v>
      </c>
      <c r="B247" s="37" t="s">
        <v>347</v>
      </c>
      <c r="C247" s="37" t="s">
        <v>347</v>
      </c>
    </row>
    <row r="248" spans="1:3" ht="30" customHeight="1">
      <c r="A248" s="41" t="s">
        <v>184</v>
      </c>
      <c r="B248" s="41" t="s">
        <v>184</v>
      </c>
      <c r="C248" s="2" t="s">
        <v>185</v>
      </c>
    </row>
    <row r="249" spans="1:3" ht="12.75">
      <c r="A249" s="39"/>
      <c r="B249" s="39"/>
      <c r="C249" s="6">
        <v>38</v>
      </c>
    </row>
    <row r="250" spans="1:3" ht="12.75">
      <c r="A250" s="40" t="s">
        <v>186</v>
      </c>
      <c r="B250" s="40">
        <v>38</v>
      </c>
      <c r="C250" s="7">
        <v>38</v>
      </c>
    </row>
    <row r="251" spans="1:3" ht="12.75">
      <c r="A251" s="38" t="s">
        <v>187</v>
      </c>
      <c r="B251" s="38">
        <v>3</v>
      </c>
      <c r="C251" s="8">
        <v>3</v>
      </c>
    </row>
    <row r="252" spans="1:4" s="13" customFormat="1" ht="12.75">
      <c r="A252" s="10"/>
      <c r="B252" s="22" t="s">
        <v>154</v>
      </c>
      <c r="C252" s="11"/>
      <c r="D252" s="12"/>
    </row>
    <row r="253" spans="1:4" s="13" customFormat="1" ht="12.75">
      <c r="A253" s="10"/>
      <c r="B253" s="15" t="s">
        <v>158</v>
      </c>
      <c r="C253" s="11">
        <f>COUNTIF(D269:D309,"Positive Learning Environment")</f>
        <v>2</v>
      </c>
      <c r="D253" s="12"/>
    </row>
    <row r="254" spans="1:4" s="13" customFormat="1" ht="12.75">
      <c r="A254" s="10"/>
      <c r="B254" s="15" t="s">
        <v>94</v>
      </c>
      <c r="C254" s="11">
        <f>COUNTIF(D269:D306,"Faculty")</f>
        <v>1</v>
      </c>
      <c r="D254" s="12"/>
    </row>
    <row r="255" spans="1:4" s="13" customFormat="1" ht="12.75">
      <c r="A255" s="10"/>
      <c r="B255" s="15" t="s">
        <v>129</v>
      </c>
      <c r="C255" s="11">
        <f>COUNTIF(D269:D306,"Academic Advising")</f>
        <v>1</v>
      </c>
      <c r="D255" s="12"/>
    </row>
    <row r="256" spans="1:4" s="13" customFormat="1" ht="12.75">
      <c r="A256" s="10"/>
      <c r="B256" s="15" t="s">
        <v>131</v>
      </c>
      <c r="C256" s="11">
        <f>COUNTIF(D268:D305,"Academic Standards")</f>
        <v>2</v>
      </c>
      <c r="D256" s="12"/>
    </row>
    <row r="257" spans="1:4" s="13" customFormat="1" ht="12.75">
      <c r="A257" s="10"/>
      <c r="B257" s="15" t="s">
        <v>152</v>
      </c>
      <c r="C257" s="11">
        <f>COUNTIF(D269:D306,"Tutoring")</f>
        <v>1</v>
      </c>
      <c r="D257" s="12"/>
    </row>
    <row r="258" spans="1:4" s="13" customFormat="1" ht="12.75">
      <c r="A258" s="10"/>
      <c r="B258" s="15" t="s">
        <v>127</v>
      </c>
      <c r="C258" s="11">
        <f>COUNTIF(D269:D306,"Customer Service")</f>
        <v>1</v>
      </c>
      <c r="D258" s="12"/>
    </row>
    <row r="259" spans="1:4" s="13" customFormat="1" ht="12.75">
      <c r="A259" s="10"/>
      <c r="B259" s="15" t="s">
        <v>125</v>
      </c>
      <c r="C259" s="11">
        <f>COUNTIF(D268:D305,"Programs")</f>
        <v>2</v>
      </c>
      <c r="D259" s="12"/>
    </row>
    <row r="260" spans="1:4" s="13" customFormat="1" ht="12.75">
      <c r="A260" s="10"/>
      <c r="B260" s="15" t="s">
        <v>96</v>
      </c>
      <c r="C260" s="11">
        <f>COUNTIF(D269:D306,"Flexible Course Schedule")</f>
        <v>3</v>
      </c>
      <c r="D260" s="12"/>
    </row>
    <row r="261" spans="1:4" s="13" customFormat="1" ht="12.75">
      <c r="A261" s="10"/>
      <c r="B261" s="15" t="s">
        <v>128</v>
      </c>
      <c r="C261" s="11">
        <f>COUNTIF(D67:D306,"Class structure")</f>
        <v>3</v>
      </c>
      <c r="D261" s="12"/>
    </row>
    <row r="262" spans="1:4" s="13" customFormat="1" ht="12.75">
      <c r="A262" s="10"/>
      <c r="B262" s="15" t="s">
        <v>100</v>
      </c>
      <c r="C262" s="11">
        <f>COUNTIF(D269:D306,"Online")</f>
        <v>2</v>
      </c>
      <c r="D262" s="12"/>
    </row>
    <row r="263" spans="1:4" s="13" customFormat="1" ht="12.75">
      <c r="A263" s="10"/>
      <c r="B263" s="15" t="s">
        <v>105</v>
      </c>
      <c r="C263" s="11">
        <f>COUNTIF(D269:D306,"Student Services")</f>
        <v>7</v>
      </c>
      <c r="D263" s="12"/>
    </row>
    <row r="264" spans="1:4" s="13" customFormat="1" ht="12.75">
      <c r="A264" s="10"/>
      <c r="B264" s="15" t="s">
        <v>194</v>
      </c>
      <c r="C264" s="11">
        <f>COUNTIF(D267:D304,"Parking")</f>
        <v>2</v>
      </c>
      <c r="D264" s="12"/>
    </row>
    <row r="265" spans="1:4" s="13" customFormat="1" ht="12.75">
      <c r="A265" s="10"/>
      <c r="B265" s="15" t="s">
        <v>130</v>
      </c>
      <c r="C265" s="11">
        <f>COUNTIF(D269:D306,"Technology")</f>
        <v>2</v>
      </c>
      <c r="D265" s="12"/>
    </row>
    <row r="266" spans="1:4" s="13" customFormat="1" ht="12.75">
      <c r="A266" s="10"/>
      <c r="B266" s="10" t="s">
        <v>153</v>
      </c>
      <c r="C266" s="11"/>
      <c r="D266" s="12"/>
    </row>
    <row r="268" spans="1:4" ht="12.75">
      <c r="A268" s="3" t="s">
        <v>188</v>
      </c>
      <c r="B268" s="3" t="s">
        <v>189</v>
      </c>
      <c r="C268" s="3" t="s">
        <v>190</v>
      </c>
      <c r="D268" s="3" t="s">
        <v>414</v>
      </c>
    </row>
    <row r="269" spans="1:4" ht="76.5">
      <c r="A269" s="4">
        <v>1</v>
      </c>
      <c r="B269" s="5">
        <v>41383.71666666667</v>
      </c>
      <c r="C269" s="1" t="s">
        <v>348</v>
      </c>
      <c r="D269" s="9" t="s">
        <v>152</v>
      </c>
    </row>
    <row r="270" spans="1:4" ht="25.5">
      <c r="A270" s="4">
        <v>2</v>
      </c>
      <c r="B270" s="5">
        <v>41382.79861111111</v>
      </c>
      <c r="C270" s="1" t="s">
        <v>349</v>
      </c>
      <c r="D270" s="9" t="s">
        <v>127</v>
      </c>
    </row>
    <row r="271" spans="1:4" ht="12.75">
      <c r="A271" s="4">
        <v>3</v>
      </c>
      <c r="B271" s="5">
        <v>41382.05</v>
      </c>
      <c r="C271" s="1" t="s">
        <v>350</v>
      </c>
      <c r="D271" s="9" t="s">
        <v>128</v>
      </c>
    </row>
    <row r="272" spans="1:4" ht="38.25">
      <c r="A272" s="4">
        <v>4</v>
      </c>
      <c r="B272" s="5">
        <v>41381.73333333333</v>
      </c>
      <c r="C272" s="1" t="s">
        <v>351</v>
      </c>
      <c r="D272" s="9" t="s">
        <v>111</v>
      </c>
    </row>
    <row r="273" spans="1:4" ht="38.25">
      <c r="A273" s="4">
        <v>5</v>
      </c>
      <c r="B273" s="5">
        <v>41380.868055555555</v>
      </c>
      <c r="C273" s="1" t="s">
        <v>0</v>
      </c>
      <c r="D273" s="9" t="s">
        <v>129</v>
      </c>
    </row>
    <row r="274" spans="1:4" ht="12.75">
      <c r="A274" s="4">
        <v>6</v>
      </c>
      <c r="B274" s="5">
        <v>41380.62986111111</v>
      </c>
      <c r="C274" s="1" t="s">
        <v>1</v>
      </c>
      <c r="D274" s="1" t="s">
        <v>194</v>
      </c>
    </row>
    <row r="275" spans="1:4" ht="25.5">
      <c r="A275" s="4">
        <v>7</v>
      </c>
      <c r="B275" s="5">
        <v>41379.15833333333</v>
      </c>
      <c r="C275" s="1" t="s">
        <v>2</v>
      </c>
      <c r="D275" s="9" t="s">
        <v>96</v>
      </c>
    </row>
    <row r="276" spans="1:4" ht="12.75">
      <c r="A276" s="4">
        <v>8</v>
      </c>
      <c r="B276" s="5">
        <v>41378.805555555555</v>
      </c>
      <c r="C276" s="1" t="s">
        <v>3</v>
      </c>
      <c r="D276" s="9" t="s">
        <v>128</v>
      </c>
    </row>
    <row r="277" spans="1:4" ht="38.25">
      <c r="A277" s="4">
        <v>9</v>
      </c>
      <c r="B277" s="5">
        <v>41377.16388888889</v>
      </c>
      <c r="C277" s="1" t="s">
        <v>4</v>
      </c>
      <c r="D277" s="9" t="s">
        <v>105</v>
      </c>
    </row>
    <row r="278" spans="1:3" ht="12.75">
      <c r="A278" s="4">
        <v>10</v>
      </c>
      <c r="B278" s="5">
        <v>41376.90555555555</v>
      </c>
      <c r="C278" s="1" t="s">
        <v>5</v>
      </c>
    </row>
    <row r="279" spans="1:4" ht="25.5">
      <c r="A279" s="4">
        <v>11</v>
      </c>
      <c r="B279" s="5">
        <v>41376.126388888886</v>
      </c>
      <c r="C279" s="1" t="s">
        <v>6</v>
      </c>
      <c r="D279" s="9" t="s">
        <v>96</v>
      </c>
    </row>
    <row r="280" spans="1:4" ht="25.5">
      <c r="A280" s="4">
        <v>12</v>
      </c>
      <c r="B280" s="5">
        <v>41372.06875</v>
      </c>
      <c r="C280" s="1" t="s">
        <v>7</v>
      </c>
      <c r="D280" s="9" t="s">
        <v>130</v>
      </c>
    </row>
    <row r="281" spans="1:3" ht="12.75">
      <c r="A281" s="4">
        <v>13</v>
      </c>
      <c r="B281" s="5">
        <v>41369.97708333333</v>
      </c>
      <c r="C281" s="1" t="s">
        <v>8</v>
      </c>
    </row>
    <row r="282" spans="1:4" ht="25.5">
      <c r="A282" s="4">
        <v>14</v>
      </c>
      <c r="B282" s="5">
        <v>41368.87847222222</v>
      </c>
      <c r="C282" s="1" t="s">
        <v>9</v>
      </c>
      <c r="D282" s="9" t="s">
        <v>105</v>
      </c>
    </row>
    <row r="283" spans="1:4" ht="25.5">
      <c r="A283" s="4">
        <v>15</v>
      </c>
      <c r="B283" s="5">
        <v>41368.77916666667</v>
      </c>
      <c r="C283" s="1" t="s">
        <v>10</v>
      </c>
      <c r="D283" s="9" t="s">
        <v>131</v>
      </c>
    </row>
    <row r="284" spans="1:4" ht="12.75">
      <c r="A284" s="4">
        <v>16</v>
      </c>
      <c r="B284" s="5">
        <v>41368.711805555555</v>
      </c>
      <c r="C284" s="1" t="s">
        <v>11</v>
      </c>
      <c r="D284" s="9" t="s">
        <v>100</v>
      </c>
    </row>
    <row r="285" spans="1:4" ht="25.5">
      <c r="A285" s="4">
        <v>17</v>
      </c>
      <c r="B285" s="5">
        <v>41367.87777777778</v>
      </c>
      <c r="C285" s="1" t="s">
        <v>12</v>
      </c>
      <c r="D285" s="9" t="s">
        <v>125</v>
      </c>
    </row>
    <row r="286" spans="1:4" ht="25.5">
      <c r="A286" s="4">
        <v>18</v>
      </c>
      <c r="B286" s="5">
        <v>41367.856944444444</v>
      </c>
      <c r="C286" s="1" t="s">
        <v>13</v>
      </c>
      <c r="D286" s="9" t="s">
        <v>100</v>
      </c>
    </row>
    <row r="287" spans="1:4" ht="25.5">
      <c r="A287" s="4">
        <v>19</v>
      </c>
      <c r="B287" s="5">
        <v>41366.191666666666</v>
      </c>
      <c r="C287" s="1" t="s">
        <v>14</v>
      </c>
      <c r="D287" s="9" t="s">
        <v>117</v>
      </c>
    </row>
    <row r="288" spans="1:4" ht="38.25">
      <c r="A288" s="4">
        <v>20</v>
      </c>
      <c r="B288" s="5">
        <v>41366.111805555556</v>
      </c>
      <c r="C288" s="1" t="s">
        <v>15</v>
      </c>
      <c r="D288" s="9" t="s">
        <v>111</v>
      </c>
    </row>
    <row r="289" spans="1:4" ht="25.5">
      <c r="A289" s="4">
        <v>21</v>
      </c>
      <c r="B289" s="5">
        <v>41365.904861111114</v>
      </c>
      <c r="C289" s="1" t="s">
        <v>16</v>
      </c>
      <c r="D289" s="9" t="s">
        <v>105</v>
      </c>
    </row>
    <row r="290" spans="1:4" ht="25.5">
      <c r="A290" s="4">
        <v>22</v>
      </c>
      <c r="B290" s="5">
        <v>41365.77222222222</v>
      </c>
      <c r="C290" s="1" t="s">
        <v>17</v>
      </c>
      <c r="D290" s="9" t="s">
        <v>105</v>
      </c>
    </row>
    <row r="291" spans="1:4" ht="12.75">
      <c r="A291" s="4">
        <v>23</v>
      </c>
      <c r="B291" s="5">
        <v>41365.725694444445</v>
      </c>
      <c r="C291" s="1" t="s">
        <v>18</v>
      </c>
      <c r="D291" s="9" t="s">
        <v>132</v>
      </c>
    </row>
    <row r="292" spans="1:3" ht="12.75">
      <c r="A292" s="4">
        <v>24</v>
      </c>
      <c r="B292" s="5">
        <v>41365.68680555555</v>
      </c>
      <c r="C292" s="1" t="s">
        <v>19</v>
      </c>
    </row>
    <row r="293" spans="1:4" ht="38.25">
      <c r="A293" s="4">
        <v>25</v>
      </c>
      <c r="B293" s="5">
        <v>41365.67152777778</v>
      </c>
      <c r="C293" s="1" t="s">
        <v>20</v>
      </c>
      <c r="D293" s="9" t="s">
        <v>94</v>
      </c>
    </row>
    <row r="294" spans="1:4" ht="89.25">
      <c r="A294" s="4">
        <v>26</v>
      </c>
      <c r="B294" s="5">
        <v>41363.91458333333</v>
      </c>
      <c r="C294" s="1" t="s">
        <v>21</v>
      </c>
      <c r="D294" s="9" t="s">
        <v>131</v>
      </c>
    </row>
    <row r="295" spans="1:4" ht="25.5">
      <c r="A295" s="4">
        <v>27</v>
      </c>
      <c r="B295" s="5">
        <v>41363.20277777778</v>
      </c>
      <c r="C295" s="1" t="s">
        <v>22</v>
      </c>
      <c r="D295" s="9" t="s">
        <v>117</v>
      </c>
    </row>
    <row r="296" spans="1:4" ht="140.25">
      <c r="A296" s="4">
        <v>28</v>
      </c>
      <c r="B296" s="5">
        <v>41359.24375</v>
      </c>
      <c r="C296" s="1" t="s">
        <v>372</v>
      </c>
      <c r="D296" s="9" t="s">
        <v>105</v>
      </c>
    </row>
    <row r="297" spans="1:4" ht="12.75">
      <c r="A297" s="4">
        <v>29</v>
      </c>
      <c r="B297" s="5">
        <v>41358.13125</v>
      </c>
      <c r="C297" s="1" t="s">
        <v>373</v>
      </c>
      <c r="D297" s="9" t="s">
        <v>125</v>
      </c>
    </row>
    <row r="298" spans="1:4" ht="25.5">
      <c r="A298" s="4">
        <v>30</v>
      </c>
      <c r="B298" s="5">
        <v>41356.70763888889</v>
      </c>
      <c r="C298" s="1" t="s">
        <v>374</v>
      </c>
      <c r="D298" s="9" t="s">
        <v>105</v>
      </c>
    </row>
    <row r="299" spans="1:4" ht="89.25">
      <c r="A299" s="4">
        <v>31</v>
      </c>
      <c r="B299" s="5">
        <v>41355.13958333333</v>
      </c>
      <c r="C299" s="1" t="s">
        <v>375</v>
      </c>
      <c r="D299" s="1" t="s">
        <v>194</v>
      </c>
    </row>
    <row r="300" spans="1:4" ht="63.75">
      <c r="A300" s="4">
        <v>32</v>
      </c>
      <c r="B300" s="5">
        <v>41355.13125</v>
      </c>
      <c r="C300" s="1" t="s">
        <v>376</v>
      </c>
      <c r="D300" s="9" t="s">
        <v>105</v>
      </c>
    </row>
    <row r="301" spans="1:4" ht="63.75">
      <c r="A301" s="4">
        <v>33</v>
      </c>
      <c r="B301" s="5">
        <v>41355.104166666664</v>
      </c>
      <c r="C301" s="1" t="s">
        <v>377</v>
      </c>
      <c r="D301" s="9" t="s">
        <v>96</v>
      </c>
    </row>
    <row r="302" spans="1:4" ht="25.5">
      <c r="A302" s="4">
        <v>34</v>
      </c>
      <c r="B302" s="5">
        <v>41355.009722222225</v>
      </c>
      <c r="C302" s="1" t="s">
        <v>378</v>
      </c>
      <c r="D302" s="9" t="s">
        <v>117</v>
      </c>
    </row>
    <row r="303" spans="1:3" ht="12.75">
      <c r="A303" s="4">
        <v>35</v>
      </c>
      <c r="B303" s="5">
        <v>41354.96527777778</v>
      </c>
      <c r="C303" s="1" t="s">
        <v>379</v>
      </c>
    </row>
    <row r="304" spans="1:4" ht="25.5">
      <c r="A304" s="4">
        <v>36</v>
      </c>
      <c r="B304" s="5">
        <v>41354.84027777778</v>
      </c>
      <c r="C304" s="1" t="s">
        <v>380</v>
      </c>
      <c r="D304" s="9" t="s">
        <v>130</v>
      </c>
    </row>
    <row r="305" spans="1:4" ht="12.75">
      <c r="A305" s="4">
        <v>37</v>
      </c>
      <c r="B305" s="5">
        <v>41354.82847222222</v>
      </c>
      <c r="C305" s="1" t="s">
        <v>381</v>
      </c>
      <c r="D305" s="9" t="s">
        <v>128</v>
      </c>
    </row>
    <row r="306" spans="1:4" ht="25.5">
      <c r="A306" s="4">
        <v>38</v>
      </c>
      <c r="B306" s="5">
        <v>41354.81805555556</v>
      </c>
      <c r="C306" s="1" t="s">
        <v>382</v>
      </c>
      <c r="D306" s="1" t="s">
        <v>194</v>
      </c>
    </row>
    <row r="309" spans="1:3" ht="24.75" customHeight="1">
      <c r="A309" s="37" t="s">
        <v>383</v>
      </c>
      <c r="B309" s="37" t="s">
        <v>383</v>
      </c>
      <c r="C309" s="37" t="s">
        <v>383</v>
      </c>
    </row>
    <row r="310" spans="1:3" ht="30" customHeight="1">
      <c r="A310" s="41" t="s">
        <v>184</v>
      </c>
      <c r="B310" s="41" t="s">
        <v>184</v>
      </c>
      <c r="C310" s="2" t="s">
        <v>185</v>
      </c>
    </row>
    <row r="311" spans="1:3" ht="12.75">
      <c r="A311" s="39"/>
      <c r="B311" s="39"/>
      <c r="C311" s="6">
        <v>35</v>
      </c>
    </row>
    <row r="312" spans="1:3" ht="12.75">
      <c r="A312" s="40" t="s">
        <v>186</v>
      </c>
      <c r="B312" s="40">
        <v>35</v>
      </c>
      <c r="C312" s="7">
        <v>35</v>
      </c>
    </row>
    <row r="313" spans="1:3" ht="12.75">
      <c r="A313" s="38" t="s">
        <v>187</v>
      </c>
      <c r="B313" s="38">
        <v>6</v>
      </c>
      <c r="C313" s="8">
        <v>6</v>
      </c>
    </row>
    <row r="314" spans="1:4" s="13" customFormat="1" ht="12.75">
      <c r="A314" s="10"/>
      <c r="B314" s="22" t="s">
        <v>154</v>
      </c>
      <c r="C314" s="11"/>
      <c r="D314" s="12"/>
    </row>
    <row r="315" spans="1:4" s="13" customFormat="1" ht="12.75">
      <c r="A315" s="10"/>
      <c r="B315" s="15" t="s">
        <v>168</v>
      </c>
      <c r="C315" s="11">
        <f>COUNTIF(D324:D358,"Program growth-CTE")</f>
        <v>19</v>
      </c>
      <c r="D315" s="12"/>
    </row>
    <row r="316" spans="1:4" s="13" customFormat="1" ht="12.75">
      <c r="A316" s="10"/>
      <c r="B316" s="15" t="s">
        <v>167</v>
      </c>
      <c r="C316" s="11">
        <f>COUNTIF(D324:D358,"Bachelor's Programs")</f>
        <v>2</v>
      </c>
      <c r="D316" s="12"/>
    </row>
    <row r="317" spans="1:4" s="13" customFormat="1" ht="12.75">
      <c r="A317" s="10"/>
      <c r="B317" s="15" t="s">
        <v>169</v>
      </c>
      <c r="C317" s="11">
        <f>COUNTIF(D324:D358,"Art, Music, Theater")</f>
        <v>1</v>
      </c>
      <c r="D317" s="12"/>
    </row>
    <row r="318" spans="1:4" s="13" customFormat="1" ht="12.75">
      <c r="A318" s="10"/>
      <c r="B318" s="15" t="s">
        <v>113</v>
      </c>
      <c r="C318" s="11">
        <f>COUNTIF(D324:D358,"Internships")</f>
        <v>1</v>
      </c>
      <c r="D318" s="12"/>
    </row>
    <row r="319" spans="1:4" s="13" customFormat="1" ht="12.75">
      <c r="A319" s="10"/>
      <c r="B319" s="15" t="s">
        <v>164</v>
      </c>
      <c r="C319" s="11">
        <f>COUNTIF(D324:D358,"Engineering")</f>
        <v>1</v>
      </c>
      <c r="D319" s="12"/>
    </row>
    <row r="320" spans="1:4" s="13" customFormat="1" ht="12.75">
      <c r="A320" s="10"/>
      <c r="B320" s="15" t="s">
        <v>170</v>
      </c>
      <c r="C320" s="11">
        <f>COUNTIF(D324:D358,"Social Work")</f>
        <v>1</v>
      </c>
      <c r="D320" s="12"/>
    </row>
    <row r="321" spans="1:4" s="13" customFormat="1" ht="12.75">
      <c r="A321" s="10"/>
      <c r="B321" s="15" t="s">
        <v>166</v>
      </c>
      <c r="C321" s="11">
        <f>COUNTIF(D324:D358,"Teacher Education")</f>
        <v>1</v>
      </c>
      <c r="D321" s="12"/>
    </row>
    <row r="323" spans="1:4" ht="12.75">
      <c r="A323" s="3" t="s">
        <v>188</v>
      </c>
      <c r="B323" s="3" t="s">
        <v>189</v>
      </c>
      <c r="C323" s="3" t="s">
        <v>190</v>
      </c>
      <c r="D323" s="3" t="s">
        <v>414</v>
      </c>
    </row>
    <row r="324" spans="1:4" ht="25.5">
      <c r="A324" s="4">
        <v>1</v>
      </c>
      <c r="B324" s="5">
        <v>41383.71666666667</v>
      </c>
      <c r="C324" s="1" t="s">
        <v>384</v>
      </c>
      <c r="D324" s="1" t="s">
        <v>163</v>
      </c>
    </row>
    <row r="325" spans="1:4" ht="25.5">
      <c r="A325" s="4">
        <v>2</v>
      </c>
      <c r="B325" s="5">
        <v>41382.802777777775</v>
      </c>
      <c r="C325" s="1" t="s">
        <v>385</v>
      </c>
      <c r="D325" s="1" t="s">
        <v>163</v>
      </c>
    </row>
    <row r="326" spans="1:4" ht="25.5">
      <c r="A326" s="4">
        <v>3</v>
      </c>
      <c r="B326" s="5">
        <v>41382.79861111111</v>
      </c>
      <c r="C326" s="1" t="s">
        <v>386</v>
      </c>
      <c r="D326" s="1" t="s">
        <v>163</v>
      </c>
    </row>
    <row r="327" spans="1:3" ht="12.75">
      <c r="A327" s="4">
        <v>4</v>
      </c>
      <c r="B327" s="5">
        <v>41382.05</v>
      </c>
      <c r="C327" s="1" t="s">
        <v>387</v>
      </c>
    </row>
    <row r="328" spans="1:4" ht="25.5">
      <c r="A328" s="4">
        <v>5</v>
      </c>
      <c r="B328" s="5">
        <v>41381.73333333333</v>
      </c>
      <c r="C328" s="1" t="s">
        <v>415</v>
      </c>
      <c r="D328" s="1" t="s">
        <v>167</v>
      </c>
    </row>
    <row r="329" spans="1:4" ht="38.25">
      <c r="A329" s="4">
        <v>6</v>
      </c>
      <c r="B329" s="5">
        <v>41380.868055555555</v>
      </c>
      <c r="C329" s="1" t="s">
        <v>416</v>
      </c>
      <c r="D329" s="1" t="s">
        <v>163</v>
      </c>
    </row>
    <row r="330" spans="1:4" ht="25.5">
      <c r="A330" s="4">
        <v>7</v>
      </c>
      <c r="B330" s="5">
        <v>41380.62986111111</v>
      </c>
      <c r="C330" s="1" t="s">
        <v>417</v>
      </c>
      <c r="D330" s="1" t="s">
        <v>163</v>
      </c>
    </row>
    <row r="331" spans="1:3" ht="12.75">
      <c r="A331" s="4">
        <v>8</v>
      </c>
      <c r="B331" s="5">
        <v>41379.15833333333</v>
      </c>
      <c r="C331" s="1" t="s">
        <v>418</v>
      </c>
    </row>
    <row r="332" spans="1:3" ht="12.75">
      <c r="A332" s="4">
        <v>9</v>
      </c>
      <c r="B332" s="5">
        <v>41377.16388888889</v>
      </c>
      <c r="C332" s="1" t="s">
        <v>419</v>
      </c>
    </row>
    <row r="333" spans="1:4" ht="25.5">
      <c r="A333" s="4">
        <v>10</v>
      </c>
      <c r="B333" s="5">
        <v>41376.90555555555</v>
      </c>
      <c r="C333" s="1" t="s">
        <v>420</v>
      </c>
      <c r="D333" s="1" t="s">
        <v>169</v>
      </c>
    </row>
    <row r="334" spans="1:3" ht="12.75">
      <c r="A334" s="4">
        <v>11</v>
      </c>
      <c r="B334" s="5">
        <v>41376.126388888886</v>
      </c>
      <c r="C334" s="1" t="s">
        <v>421</v>
      </c>
    </row>
    <row r="335" spans="1:4" ht="25.5">
      <c r="A335" s="4">
        <v>12</v>
      </c>
      <c r="B335" s="5">
        <v>41369.97708333333</v>
      </c>
      <c r="C335" s="1" t="s">
        <v>422</v>
      </c>
      <c r="D335" s="1" t="s">
        <v>163</v>
      </c>
    </row>
    <row r="336" spans="1:4" ht="25.5">
      <c r="A336" s="4">
        <v>13</v>
      </c>
      <c r="B336" s="5">
        <v>41368.87847222222</v>
      </c>
      <c r="C336" s="1" t="s">
        <v>423</v>
      </c>
      <c r="D336" s="1" t="s">
        <v>163</v>
      </c>
    </row>
    <row r="337" spans="1:3" ht="12.75">
      <c r="A337" s="4">
        <v>14</v>
      </c>
      <c r="B337" s="5">
        <v>41368.77916666667</v>
      </c>
      <c r="C337" s="1" t="s">
        <v>418</v>
      </c>
    </row>
    <row r="338" spans="1:4" ht="25.5">
      <c r="A338" s="4">
        <v>15</v>
      </c>
      <c r="B338" s="5">
        <v>41368.711805555555</v>
      </c>
      <c r="C338" s="1" t="s">
        <v>424</v>
      </c>
      <c r="D338" s="1" t="s">
        <v>163</v>
      </c>
    </row>
    <row r="339" spans="1:3" ht="12.75">
      <c r="A339" s="4">
        <v>16</v>
      </c>
      <c r="B339" s="5">
        <v>41367.87777777778</v>
      </c>
      <c r="C339" s="1" t="s">
        <v>418</v>
      </c>
    </row>
    <row r="340" spans="1:4" ht="25.5">
      <c r="A340" s="4">
        <v>17</v>
      </c>
      <c r="B340" s="5">
        <v>41367.856944444444</v>
      </c>
      <c r="C340" s="1" t="s">
        <v>425</v>
      </c>
      <c r="D340" s="1" t="s">
        <v>163</v>
      </c>
    </row>
    <row r="341" spans="1:4" ht="25.5">
      <c r="A341" s="4">
        <v>18</v>
      </c>
      <c r="B341" s="5">
        <v>41366.191666666666</v>
      </c>
      <c r="C341" s="1" t="s">
        <v>426</v>
      </c>
      <c r="D341" s="1" t="s">
        <v>163</v>
      </c>
    </row>
    <row r="342" spans="1:4" ht="25.5">
      <c r="A342" s="4">
        <v>19</v>
      </c>
      <c r="B342" s="5">
        <v>41365.904861111114</v>
      </c>
      <c r="C342" s="1" t="s">
        <v>427</v>
      </c>
      <c r="D342" s="1" t="s">
        <v>163</v>
      </c>
    </row>
    <row r="343" spans="1:4" ht="25.5">
      <c r="A343" s="4">
        <v>20</v>
      </c>
      <c r="B343" s="5">
        <v>41365.77222222222</v>
      </c>
      <c r="C343" s="1" t="s">
        <v>428</v>
      </c>
      <c r="D343" s="1" t="s">
        <v>113</v>
      </c>
    </row>
    <row r="344" spans="1:3" ht="12.75">
      <c r="A344" s="4">
        <v>21</v>
      </c>
      <c r="B344" s="5">
        <v>41365.725694444445</v>
      </c>
      <c r="C344" s="1" t="s">
        <v>418</v>
      </c>
    </row>
    <row r="345" spans="1:4" ht="25.5">
      <c r="A345" s="4">
        <v>22</v>
      </c>
      <c r="B345" s="5">
        <v>41365.67152777778</v>
      </c>
      <c r="C345" s="1" t="s">
        <v>429</v>
      </c>
      <c r="D345" s="1" t="s">
        <v>163</v>
      </c>
    </row>
    <row r="346" spans="1:4" ht="38.25">
      <c r="A346" s="4">
        <v>23</v>
      </c>
      <c r="B346" s="5">
        <v>41363.91458333333</v>
      </c>
      <c r="C346" s="1" t="s">
        <v>430</v>
      </c>
      <c r="D346" s="1" t="s">
        <v>164</v>
      </c>
    </row>
    <row r="347" spans="1:4" ht="25.5">
      <c r="A347" s="4">
        <v>24</v>
      </c>
      <c r="B347" s="5">
        <v>41363.20277777778</v>
      </c>
      <c r="C347" s="1" t="s">
        <v>431</v>
      </c>
      <c r="D347" s="1" t="s">
        <v>163</v>
      </c>
    </row>
    <row r="348" spans="1:4" ht="89.25">
      <c r="A348" s="4">
        <v>25</v>
      </c>
      <c r="B348" s="5">
        <v>41359.24375</v>
      </c>
      <c r="C348" s="1" t="s">
        <v>432</v>
      </c>
      <c r="D348" s="1" t="s">
        <v>163</v>
      </c>
    </row>
    <row r="349" spans="1:4" ht="38.25">
      <c r="A349" s="4">
        <v>26</v>
      </c>
      <c r="B349" s="5">
        <v>41358.13125</v>
      </c>
      <c r="C349" s="1" t="s">
        <v>433</v>
      </c>
      <c r="D349" s="1" t="s">
        <v>163</v>
      </c>
    </row>
    <row r="350" spans="1:4" ht="12.75">
      <c r="A350" s="4">
        <v>27</v>
      </c>
      <c r="B350" s="5">
        <v>41356.70763888889</v>
      </c>
      <c r="C350" s="1" t="s">
        <v>434</v>
      </c>
      <c r="D350" s="1" t="s">
        <v>165</v>
      </c>
    </row>
    <row r="351" spans="1:4" ht="51">
      <c r="A351" s="4">
        <v>28</v>
      </c>
      <c r="B351" s="5">
        <v>41355.13958333333</v>
      </c>
      <c r="C351" s="1" t="s">
        <v>435</v>
      </c>
      <c r="D351" s="1" t="s">
        <v>163</v>
      </c>
    </row>
    <row r="352" spans="1:4" ht="25.5">
      <c r="A352" s="4">
        <v>29</v>
      </c>
      <c r="B352" s="5">
        <v>41355.13125</v>
      </c>
      <c r="C352" s="1" t="s">
        <v>436</v>
      </c>
      <c r="D352" s="1" t="s">
        <v>167</v>
      </c>
    </row>
    <row r="353" spans="1:3" ht="12.75">
      <c r="A353" s="4">
        <v>30</v>
      </c>
      <c r="B353" s="5">
        <v>41355.104166666664</v>
      </c>
      <c r="C353" s="1" t="s">
        <v>225</v>
      </c>
    </row>
    <row r="354" spans="1:4" ht="25.5">
      <c r="A354" s="4">
        <v>31</v>
      </c>
      <c r="B354" s="5">
        <v>41355.009722222225</v>
      </c>
      <c r="C354" s="1" t="s">
        <v>437</v>
      </c>
      <c r="D354" s="1" t="s">
        <v>163</v>
      </c>
    </row>
    <row r="355" spans="1:4" ht="25.5">
      <c r="A355" s="4">
        <v>32</v>
      </c>
      <c r="B355" s="5">
        <v>41354.96527777778</v>
      </c>
      <c r="C355" s="1" t="s">
        <v>438</v>
      </c>
      <c r="D355" s="1" t="s">
        <v>163</v>
      </c>
    </row>
    <row r="356" spans="1:3" ht="51">
      <c r="A356" s="4">
        <v>33</v>
      </c>
      <c r="B356" s="5">
        <v>41354.84027777778</v>
      </c>
      <c r="C356" s="1" t="s">
        <v>439</v>
      </c>
    </row>
    <row r="357" spans="1:4" ht="25.5">
      <c r="A357" s="4">
        <v>34</v>
      </c>
      <c r="B357" s="5">
        <v>41354.82847222222</v>
      </c>
      <c r="C357" s="1" t="s">
        <v>440</v>
      </c>
      <c r="D357" s="1" t="s">
        <v>163</v>
      </c>
    </row>
    <row r="358" spans="1:4" ht="25.5">
      <c r="A358" s="4">
        <v>35</v>
      </c>
      <c r="B358" s="5">
        <v>41354.81805555556</v>
      </c>
      <c r="C358" s="1" t="s">
        <v>441</v>
      </c>
      <c r="D358" s="1" t="s">
        <v>166</v>
      </c>
    </row>
    <row r="361" spans="1:3" ht="24.75" customHeight="1">
      <c r="A361" s="37" t="s">
        <v>442</v>
      </c>
      <c r="B361" s="37" t="s">
        <v>442</v>
      </c>
      <c r="C361" s="37" t="s">
        <v>442</v>
      </c>
    </row>
    <row r="362" spans="1:3" ht="30" customHeight="1">
      <c r="A362" s="41" t="s">
        <v>184</v>
      </c>
      <c r="B362" s="41" t="s">
        <v>184</v>
      </c>
      <c r="C362" s="2" t="s">
        <v>185</v>
      </c>
    </row>
    <row r="363" spans="1:3" ht="12.75">
      <c r="A363" s="39"/>
      <c r="B363" s="39"/>
      <c r="C363" s="6">
        <v>30</v>
      </c>
    </row>
    <row r="364" spans="1:3" ht="12.75">
      <c r="A364" s="40" t="s">
        <v>186</v>
      </c>
      <c r="B364" s="40">
        <v>30</v>
      </c>
      <c r="C364" s="7">
        <v>30</v>
      </c>
    </row>
    <row r="365" spans="1:3" ht="12.75">
      <c r="A365" s="38" t="s">
        <v>187</v>
      </c>
      <c r="B365" s="38">
        <v>11</v>
      </c>
      <c r="C365" s="8">
        <v>11</v>
      </c>
    </row>
    <row r="366" spans="1:4" s="13" customFormat="1" ht="12.75">
      <c r="A366" s="10"/>
      <c r="B366" s="22" t="s">
        <v>154</v>
      </c>
      <c r="C366" s="11"/>
      <c r="D366" s="12"/>
    </row>
    <row r="367" spans="1:4" s="13" customFormat="1" ht="12.75">
      <c r="A367" s="10"/>
      <c r="B367" s="15" t="s">
        <v>135</v>
      </c>
      <c r="C367" s="11">
        <f>COUNTIF(D380:D409,"Employment readiness")</f>
        <v>4</v>
      </c>
      <c r="D367" s="12"/>
    </row>
    <row r="368" spans="1:4" s="13" customFormat="1" ht="12.75">
      <c r="A368" s="10"/>
      <c r="B368" s="15" t="s">
        <v>94</v>
      </c>
      <c r="C368" s="11">
        <f>COUNTIF(D11:D380,"Faculty")</f>
        <v>18</v>
      </c>
      <c r="D368" s="12"/>
    </row>
    <row r="369" spans="1:4" s="13" customFormat="1" ht="12.75">
      <c r="A369" s="10"/>
      <c r="B369" s="15" t="s">
        <v>101</v>
      </c>
      <c r="C369" s="11">
        <f>COUNTIF(D380:D409,"Class size")</f>
        <v>3</v>
      </c>
      <c r="D369" s="12"/>
    </row>
    <row r="370" spans="1:4" s="13" customFormat="1" ht="12.75">
      <c r="A370" s="10"/>
      <c r="B370" s="15" t="s">
        <v>134</v>
      </c>
      <c r="C370" s="11">
        <f>COUNTIF(D380:D409,"Classroom upgrades")</f>
        <v>1</v>
      </c>
      <c r="D370" s="12"/>
    </row>
    <row r="371" spans="1:4" s="13" customFormat="1" ht="12.75">
      <c r="A371" s="10"/>
      <c r="B371" s="15" t="s">
        <v>136</v>
      </c>
      <c r="C371" s="11">
        <f>COUNTIF(D380:D409,"Flexible Course schedule")</f>
        <v>3</v>
      </c>
      <c r="D371" s="12"/>
    </row>
    <row r="372" spans="1:4" s="13" customFormat="1" ht="12.75">
      <c r="A372" s="10"/>
      <c r="B372" s="15" t="s">
        <v>131</v>
      </c>
      <c r="C372" s="11">
        <f>COUNTIF(D380:D409,"Academic Standards")</f>
        <v>3</v>
      </c>
      <c r="D372" s="12"/>
    </row>
    <row r="373" spans="1:4" s="13" customFormat="1" ht="12.75">
      <c r="A373" s="10"/>
      <c r="B373" s="15" t="s">
        <v>117</v>
      </c>
      <c r="C373" s="11">
        <f>COUNTIF(D380:D409,"Quality &amp; Excellence")</f>
        <v>3</v>
      </c>
      <c r="D373" s="12"/>
    </row>
    <row r="374" spans="1:4" s="13" customFormat="1" ht="12.75">
      <c r="A374" s="10"/>
      <c r="B374" s="15" t="s">
        <v>100</v>
      </c>
      <c r="C374" s="11">
        <f>COUNTIF(D380:D409,"Online")</f>
        <v>1</v>
      </c>
      <c r="D374" s="12"/>
    </row>
    <row r="375" spans="1:4" s="13" customFormat="1" ht="12.75">
      <c r="A375" s="10"/>
      <c r="B375" s="15" t="s">
        <v>138</v>
      </c>
      <c r="C375" s="11">
        <f>COUNTIF(D380:D409,"Program alignment to industry")</f>
        <v>3</v>
      </c>
      <c r="D375" s="12"/>
    </row>
    <row r="376" spans="1:4" s="13" customFormat="1" ht="12.75">
      <c r="A376" s="10"/>
      <c r="B376" s="15" t="s">
        <v>98</v>
      </c>
      <c r="C376" s="11">
        <f>COUNTIF(D380:D409,"Communication")</f>
        <v>1</v>
      </c>
      <c r="D376" s="12"/>
    </row>
    <row r="377" spans="1:4" s="13" customFormat="1" ht="12.75">
      <c r="A377" s="10"/>
      <c r="B377" s="15" t="s">
        <v>171</v>
      </c>
      <c r="C377" s="11">
        <f>COUNTIF(D380:D409,"Programs")</f>
        <v>2</v>
      </c>
      <c r="D377" s="12"/>
    </row>
    <row r="378" spans="3:4" s="13" customFormat="1" ht="12.75">
      <c r="C378" s="12"/>
      <c r="D378" s="12"/>
    </row>
    <row r="379" spans="1:4" ht="12.75">
      <c r="A379" s="3" t="s">
        <v>188</v>
      </c>
      <c r="B379" s="3" t="s">
        <v>189</v>
      </c>
      <c r="C379" s="3" t="s">
        <v>190</v>
      </c>
      <c r="D379" s="3" t="s">
        <v>414</v>
      </c>
    </row>
    <row r="380" spans="1:4" ht="38.25">
      <c r="A380" s="4">
        <v>1</v>
      </c>
      <c r="B380" s="5">
        <v>41383.71666666667</v>
      </c>
      <c r="C380" s="1" t="s">
        <v>443</v>
      </c>
      <c r="D380" s="9" t="s">
        <v>134</v>
      </c>
    </row>
    <row r="381" spans="1:4" ht="51">
      <c r="A381" s="4">
        <v>2</v>
      </c>
      <c r="B381" s="5">
        <v>41382.79861111111</v>
      </c>
      <c r="C381" s="1" t="s">
        <v>444</v>
      </c>
      <c r="D381" s="9" t="s">
        <v>135</v>
      </c>
    </row>
    <row r="382" spans="1:4" ht="25.5">
      <c r="A382" s="4">
        <v>3</v>
      </c>
      <c r="B382" s="5">
        <v>41382.05</v>
      </c>
      <c r="C382" s="1" t="s">
        <v>445</v>
      </c>
      <c r="D382" s="9" t="s">
        <v>135</v>
      </c>
    </row>
    <row r="383" spans="1:4" ht="12.75">
      <c r="A383" s="4">
        <v>4</v>
      </c>
      <c r="B383" s="5">
        <v>41381.73333333333</v>
      </c>
      <c r="C383" s="1" t="s">
        <v>446</v>
      </c>
      <c r="D383" s="9" t="s">
        <v>94</v>
      </c>
    </row>
    <row r="384" spans="1:4" ht="25.5">
      <c r="A384" s="4">
        <v>5</v>
      </c>
      <c r="B384" s="5">
        <v>41380.868055555555</v>
      </c>
      <c r="C384" s="1" t="s">
        <v>447</v>
      </c>
      <c r="D384" s="9" t="s">
        <v>136</v>
      </c>
    </row>
    <row r="385" spans="1:4" ht="25.5">
      <c r="A385" s="4">
        <v>6</v>
      </c>
      <c r="B385" s="5">
        <v>41380.62986111111</v>
      </c>
      <c r="C385" s="1" t="s">
        <v>448</v>
      </c>
      <c r="D385" s="9" t="s">
        <v>136</v>
      </c>
    </row>
    <row r="386" spans="1:4" ht="25.5">
      <c r="A386" s="4">
        <v>7</v>
      </c>
      <c r="B386" s="5">
        <v>41379.15833333333</v>
      </c>
      <c r="C386" s="1" t="s">
        <v>449</v>
      </c>
      <c r="D386" s="9" t="s">
        <v>117</v>
      </c>
    </row>
    <row r="387" spans="1:4" ht="12.75">
      <c r="A387" s="4">
        <v>8</v>
      </c>
      <c r="B387" s="5">
        <v>41378.805555555555</v>
      </c>
      <c r="C387" s="1" t="s">
        <v>450</v>
      </c>
      <c r="D387" s="9" t="s">
        <v>137</v>
      </c>
    </row>
    <row r="388" spans="1:4" ht="12.75">
      <c r="A388" s="4">
        <v>9</v>
      </c>
      <c r="B388" s="5">
        <v>41377.16388888889</v>
      </c>
      <c r="C388" s="1" t="s">
        <v>451</v>
      </c>
      <c r="D388" s="9" t="s">
        <v>94</v>
      </c>
    </row>
    <row r="389" spans="1:4" ht="25.5">
      <c r="A389" s="4">
        <v>10</v>
      </c>
      <c r="B389" s="5">
        <v>41376.90555555555</v>
      </c>
      <c r="C389" s="1" t="s">
        <v>452</v>
      </c>
      <c r="D389" s="9" t="s">
        <v>117</v>
      </c>
    </row>
    <row r="390" spans="1:4" ht="38.25">
      <c r="A390" s="4">
        <v>11</v>
      </c>
      <c r="B390" s="5">
        <v>41376.126388888886</v>
      </c>
      <c r="C390" s="1" t="s">
        <v>453</v>
      </c>
      <c r="D390" s="9" t="s">
        <v>131</v>
      </c>
    </row>
    <row r="391" spans="1:4" ht="12.75">
      <c r="A391" s="4">
        <v>12</v>
      </c>
      <c r="B391" s="5">
        <v>41368.87847222222</v>
      </c>
      <c r="C391" s="1" t="s">
        <v>454</v>
      </c>
      <c r="D391" s="9" t="s">
        <v>100</v>
      </c>
    </row>
    <row r="392" spans="1:4" ht="38.25">
      <c r="A392" s="4">
        <v>13</v>
      </c>
      <c r="B392" s="5">
        <v>41368.77916666667</v>
      </c>
      <c r="C392" s="1" t="s">
        <v>455</v>
      </c>
      <c r="D392" s="9" t="s">
        <v>138</v>
      </c>
    </row>
    <row r="393" spans="1:4" ht="25.5">
      <c r="A393" s="4">
        <v>14</v>
      </c>
      <c r="B393" s="5">
        <v>41368.711805555555</v>
      </c>
      <c r="C393" s="1" t="s">
        <v>456</v>
      </c>
      <c r="D393" s="9" t="s">
        <v>135</v>
      </c>
    </row>
    <row r="394" spans="1:3" ht="12.75">
      <c r="A394" s="4">
        <v>15</v>
      </c>
      <c r="B394" s="5">
        <v>41367.87777777778</v>
      </c>
      <c r="C394" s="1" t="s">
        <v>418</v>
      </c>
    </row>
    <row r="395" spans="1:4" ht="12.75">
      <c r="A395" s="4">
        <v>16</v>
      </c>
      <c r="B395" s="5">
        <v>41367.856944444444</v>
      </c>
      <c r="C395" s="1" t="s">
        <v>457</v>
      </c>
      <c r="D395" s="9" t="s">
        <v>125</v>
      </c>
    </row>
    <row r="396" spans="1:4" ht="12.75">
      <c r="A396" s="4">
        <v>17</v>
      </c>
      <c r="B396" s="5">
        <v>41366.191666666666</v>
      </c>
      <c r="C396" s="1" t="s">
        <v>458</v>
      </c>
      <c r="D396" s="9" t="s">
        <v>125</v>
      </c>
    </row>
    <row r="397" spans="1:4" ht="25.5">
      <c r="A397" s="4">
        <v>18</v>
      </c>
      <c r="B397" s="5">
        <v>41365.904861111114</v>
      </c>
      <c r="C397" s="1" t="s">
        <v>459</v>
      </c>
      <c r="D397" s="9" t="s">
        <v>135</v>
      </c>
    </row>
    <row r="398" spans="1:4" ht="25.5">
      <c r="A398" s="4">
        <v>19</v>
      </c>
      <c r="B398" s="5">
        <v>41365.77222222222</v>
      </c>
      <c r="C398" s="1" t="s">
        <v>460</v>
      </c>
      <c r="D398" s="9" t="s">
        <v>117</v>
      </c>
    </row>
    <row r="399" spans="1:3" ht="12.75">
      <c r="A399" s="4">
        <v>20</v>
      </c>
      <c r="B399" s="5">
        <v>41365.725694444445</v>
      </c>
      <c r="C399" s="1" t="s">
        <v>418</v>
      </c>
    </row>
    <row r="400" spans="1:4" ht="38.25">
      <c r="A400" s="4">
        <v>21</v>
      </c>
      <c r="B400" s="5">
        <v>41363.91458333333</v>
      </c>
      <c r="C400" s="1" t="s">
        <v>461</v>
      </c>
      <c r="D400" s="9" t="s">
        <v>138</v>
      </c>
    </row>
    <row r="401" spans="1:4" ht="38.25">
      <c r="A401" s="4">
        <v>22</v>
      </c>
      <c r="B401" s="5">
        <v>41363.20277777778</v>
      </c>
      <c r="C401" s="1" t="s">
        <v>462</v>
      </c>
      <c r="D401" s="9" t="s">
        <v>138</v>
      </c>
    </row>
    <row r="402" spans="1:4" ht="140.25">
      <c r="A402" s="4">
        <v>23</v>
      </c>
      <c r="B402" s="5">
        <v>41359.24375</v>
      </c>
      <c r="C402" s="1" t="s">
        <v>463</v>
      </c>
      <c r="D402" s="9" t="s">
        <v>101</v>
      </c>
    </row>
    <row r="403" spans="1:4" ht="51">
      <c r="A403" s="4">
        <v>24</v>
      </c>
      <c r="B403" s="5">
        <v>41355.13958333333</v>
      </c>
      <c r="C403" s="1" t="s">
        <v>464</v>
      </c>
      <c r="D403" s="9" t="s">
        <v>131</v>
      </c>
    </row>
    <row r="404" spans="1:4" ht="25.5">
      <c r="A404" s="4">
        <v>25</v>
      </c>
      <c r="B404" s="5">
        <v>41355.13125</v>
      </c>
      <c r="C404" s="1" t="s">
        <v>465</v>
      </c>
      <c r="D404" s="9" t="s">
        <v>101</v>
      </c>
    </row>
    <row r="405" spans="1:4" ht="25.5">
      <c r="A405" s="4">
        <v>26</v>
      </c>
      <c r="B405" s="5">
        <v>41355.009722222225</v>
      </c>
      <c r="C405" s="1" t="s">
        <v>466</v>
      </c>
      <c r="D405" s="9" t="s">
        <v>131</v>
      </c>
    </row>
    <row r="406" spans="1:4" ht="12.75">
      <c r="A406" s="4">
        <v>27</v>
      </c>
      <c r="B406" s="5">
        <v>41354.96527777778</v>
      </c>
      <c r="C406" s="1" t="s">
        <v>467</v>
      </c>
      <c r="D406" s="9" t="s">
        <v>101</v>
      </c>
    </row>
    <row r="407" spans="1:4" ht="12.75">
      <c r="A407" s="4">
        <v>28</v>
      </c>
      <c r="B407" s="5">
        <v>41354.84027777778</v>
      </c>
      <c r="C407" s="1" t="s">
        <v>468</v>
      </c>
      <c r="D407" s="9" t="s">
        <v>98</v>
      </c>
    </row>
    <row r="408" spans="1:3" ht="25.5">
      <c r="A408" s="4">
        <v>29</v>
      </c>
      <c r="B408" s="5">
        <v>41354.82847222222</v>
      </c>
      <c r="C408" s="1" t="s">
        <v>469</v>
      </c>
    </row>
    <row r="409" spans="1:4" ht="25.5">
      <c r="A409" s="4">
        <v>30</v>
      </c>
      <c r="B409" s="5">
        <v>41354.81805555556</v>
      </c>
      <c r="C409" s="1" t="s">
        <v>470</v>
      </c>
      <c r="D409" s="9" t="s">
        <v>136</v>
      </c>
    </row>
    <row r="412" spans="1:3" ht="24.75" customHeight="1">
      <c r="A412" s="37" t="s">
        <v>471</v>
      </c>
      <c r="B412" s="37" t="s">
        <v>471</v>
      </c>
      <c r="C412" s="37" t="s">
        <v>471</v>
      </c>
    </row>
    <row r="413" spans="1:3" ht="30" customHeight="1">
      <c r="A413" s="41" t="s">
        <v>184</v>
      </c>
      <c r="B413" s="41" t="s">
        <v>184</v>
      </c>
      <c r="C413" s="2" t="s">
        <v>185</v>
      </c>
    </row>
    <row r="414" spans="1:3" ht="12.75">
      <c r="A414" s="39"/>
      <c r="B414" s="39"/>
      <c r="C414" s="6">
        <v>39</v>
      </c>
    </row>
    <row r="415" spans="1:3" ht="12.75">
      <c r="A415" s="40" t="s">
        <v>186</v>
      </c>
      <c r="B415" s="40">
        <v>39</v>
      </c>
      <c r="C415" s="7">
        <v>39</v>
      </c>
    </row>
    <row r="416" spans="1:3" ht="12.75">
      <c r="A416" s="38" t="s">
        <v>187</v>
      </c>
      <c r="B416" s="38">
        <v>2</v>
      </c>
      <c r="C416" s="8">
        <v>2</v>
      </c>
    </row>
    <row r="417" spans="1:4" s="13" customFormat="1" ht="12.75">
      <c r="A417" s="10"/>
      <c r="B417" s="14" t="s">
        <v>414</v>
      </c>
      <c r="C417" s="11"/>
      <c r="D417" s="12"/>
    </row>
    <row r="418" spans="1:4" s="13" customFormat="1" ht="12.75">
      <c r="A418" s="10"/>
      <c r="B418" s="26" t="s">
        <v>487</v>
      </c>
      <c r="C418" s="11">
        <f>COUNTIF(D425:D463,"Yes")</f>
        <v>23</v>
      </c>
      <c r="D418" s="12"/>
    </row>
    <row r="419" spans="1:4" s="13" customFormat="1" ht="12.75">
      <c r="A419" s="10"/>
      <c r="B419" s="26" t="s">
        <v>489</v>
      </c>
      <c r="C419" s="11">
        <f>COUNTIF(D425:D463,"No")</f>
        <v>12</v>
      </c>
      <c r="D419" s="12"/>
    </row>
    <row r="420" spans="1:4" s="13" customFormat="1" ht="12.75">
      <c r="A420" s="10"/>
      <c r="B420" s="26" t="s">
        <v>141</v>
      </c>
      <c r="C420" s="11">
        <f>COUNTIF(D425:D463,"Maybe")</f>
        <v>3</v>
      </c>
      <c r="D420" s="12"/>
    </row>
    <row r="421" spans="1:4" s="13" customFormat="1" ht="12.75">
      <c r="A421" s="10"/>
      <c r="B421" s="10"/>
      <c r="C421" s="11"/>
      <c r="D421" s="12"/>
    </row>
    <row r="422" spans="1:4" s="13" customFormat="1" ht="12.75">
      <c r="A422" s="10"/>
      <c r="B422" s="10"/>
      <c r="C422" s="11"/>
      <c r="D422" s="12"/>
    </row>
    <row r="424" spans="1:4" ht="12.75">
      <c r="A424" s="3" t="s">
        <v>188</v>
      </c>
      <c r="B424" s="3" t="s">
        <v>189</v>
      </c>
      <c r="C424" s="3" t="s">
        <v>190</v>
      </c>
      <c r="D424" s="3" t="s">
        <v>414</v>
      </c>
    </row>
    <row r="425" spans="1:4" ht="25.5">
      <c r="A425" s="4">
        <v>1</v>
      </c>
      <c r="B425" s="5">
        <v>41383.71666666667</v>
      </c>
      <c r="C425" s="1" t="s">
        <v>472</v>
      </c>
      <c r="D425" s="9" t="s">
        <v>487</v>
      </c>
    </row>
    <row r="426" spans="1:4" ht="12.75">
      <c r="A426" s="4">
        <v>2</v>
      </c>
      <c r="B426" s="5">
        <v>41382.802777777775</v>
      </c>
      <c r="C426" s="1" t="s">
        <v>473</v>
      </c>
      <c r="D426" s="9" t="s">
        <v>489</v>
      </c>
    </row>
    <row r="427" spans="1:4" ht="25.5">
      <c r="A427" s="4">
        <v>3</v>
      </c>
      <c r="B427" s="5">
        <v>41382.79861111111</v>
      </c>
      <c r="C427" s="1" t="s">
        <v>474</v>
      </c>
      <c r="D427" s="9" t="s">
        <v>140</v>
      </c>
    </row>
    <row r="428" spans="1:4" ht="12.75">
      <c r="A428" s="4">
        <v>4</v>
      </c>
      <c r="B428" s="5">
        <v>41382.05</v>
      </c>
      <c r="C428" s="1" t="s">
        <v>475</v>
      </c>
      <c r="D428" s="9" t="s">
        <v>487</v>
      </c>
    </row>
    <row r="429" spans="1:4" ht="12.75">
      <c r="A429" s="4">
        <v>5</v>
      </c>
      <c r="B429" s="5">
        <v>41381.73333333333</v>
      </c>
      <c r="C429" s="1" t="s">
        <v>476</v>
      </c>
      <c r="D429" s="9" t="s">
        <v>487</v>
      </c>
    </row>
    <row r="430" spans="1:4" ht="25.5">
      <c r="A430" s="4">
        <v>6</v>
      </c>
      <c r="B430" s="5">
        <v>41380.868055555555</v>
      </c>
      <c r="C430" s="1" t="s">
        <v>477</v>
      </c>
      <c r="D430" s="9" t="s">
        <v>489</v>
      </c>
    </row>
    <row r="431" spans="1:4" ht="12.75">
      <c r="A431" s="4">
        <v>7</v>
      </c>
      <c r="B431" s="5">
        <v>41380.62986111111</v>
      </c>
      <c r="C431" s="1" t="s">
        <v>478</v>
      </c>
      <c r="D431" s="9" t="s">
        <v>141</v>
      </c>
    </row>
    <row r="432" spans="1:4" ht="12.75">
      <c r="A432" s="4">
        <v>8</v>
      </c>
      <c r="B432" s="5">
        <v>41379.15833333333</v>
      </c>
      <c r="C432" s="1" t="s">
        <v>479</v>
      </c>
      <c r="D432" s="9" t="s">
        <v>141</v>
      </c>
    </row>
    <row r="433" spans="1:4" ht="12.75">
      <c r="A433" s="4">
        <v>9</v>
      </c>
      <c r="B433" s="5">
        <v>41378.805555555555</v>
      </c>
      <c r="C433" s="1" t="s">
        <v>480</v>
      </c>
      <c r="D433" s="9" t="s">
        <v>489</v>
      </c>
    </row>
    <row r="434" spans="1:4" ht="12.75">
      <c r="A434" s="4">
        <v>10</v>
      </c>
      <c r="B434" s="5">
        <v>41378.80416666667</v>
      </c>
      <c r="C434" s="1" t="s">
        <v>481</v>
      </c>
      <c r="D434" s="9" t="s">
        <v>487</v>
      </c>
    </row>
    <row r="435" spans="1:4" ht="12.75">
      <c r="A435" s="4">
        <v>11</v>
      </c>
      <c r="B435" s="5">
        <v>41377.16388888889</v>
      </c>
      <c r="C435" s="1" t="s">
        <v>482</v>
      </c>
      <c r="D435" s="9" t="s">
        <v>487</v>
      </c>
    </row>
    <row r="436" spans="1:4" ht="12.75">
      <c r="A436" s="4">
        <v>12</v>
      </c>
      <c r="B436" s="5">
        <v>41376.90555555555</v>
      </c>
      <c r="C436" s="1" t="s">
        <v>419</v>
      </c>
      <c r="D436" s="9" t="s">
        <v>489</v>
      </c>
    </row>
    <row r="437" spans="1:4" ht="12.75">
      <c r="A437" s="4">
        <v>13</v>
      </c>
      <c r="B437" s="5">
        <v>41376.126388888886</v>
      </c>
      <c r="C437" s="1" t="s">
        <v>483</v>
      </c>
      <c r="D437" s="9" t="s">
        <v>487</v>
      </c>
    </row>
    <row r="438" spans="1:4" ht="25.5">
      <c r="A438" s="4">
        <v>14</v>
      </c>
      <c r="B438" s="5">
        <v>41372.06875</v>
      </c>
      <c r="C438" s="1" t="s">
        <v>484</v>
      </c>
      <c r="D438" s="9" t="s">
        <v>487</v>
      </c>
    </row>
    <row r="439" spans="1:4" ht="12.75">
      <c r="A439" s="4">
        <v>15</v>
      </c>
      <c r="B439" s="5">
        <v>41369.97708333333</v>
      </c>
      <c r="C439" s="1" t="s">
        <v>485</v>
      </c>
      <c r="D439" s="9" t="s">
        <v>487</v>
      </c>
    </row>
    <row r="440" spans="1:4" ht="12.75">
      <c r="A440" s="4">
        <v>16</v>
      </c>
      <c r="B440" s="5">
        <v>41368.87847222222</v>
      </c>
      <c r="C440" s="1" t="s">
        <v>486</v>
      </c>
      <c r="D440" s="9" t="s">
        <v>487</v>
      </c>
    </row>
    <row r="441" spans="1:4" ht="12.75">
      <c r="A441" s="4">
        <v>17</v>
      </c>
      <c r="B441" s="5">
        <v>41368.77916666667</v>
      </c>
      <c r="C441" s="1" t="s">
        <v>487</v>
      </c>
      <c r="D441" s="9" t="s">
        <v>487</v>
      </c>
    </row>
    <row r="442" spans="1:4" ht="12.75">
      <c r="A442" s="4">
        <v>18</v>
      </c>
      <c r="B442" s="5">
        <v>41368.711805555555</v>
      </c>
      <c r="C442" s="1" t="s">
        <v>488</v>
      </c>
      <c r="D442" s="9" t="s">
        <v>489</v>
      </c>
    </row>
    <row r="443" spans="1:4" ht="12.75">
      <c r="A443" s="4">
        <v>19</v>
      </c>
      <c r="B443" s="5">
        <v>41367.87777777778</v>
      </c>
      <c r="C443" s="1" t="s">
        <v>489</v>
      </c>
      <c r="D443" s="9" t="s">
        <v>489</v>
      </c>
    </row>
    <row r="444" spans="1:4" ht="12.75">
      <c r="A444" s="4">
        <v>20</v>
      </c>
      <c r="B444" s="5">
        <v>41367.856944444444</v>
      </c>
      <c r="C444" s="1" t="s">
        <v>482</v>
      </c>
      <c r="D444" s="9" t="s">
        <v>487</v>
      </c>
    </row>
    <row r="445" spans="1:4" ht="25.5">
      <c r="A445" s="4">
        <v>21</v>
      </c>
      <c r="B445" s="5">
        <v>41366.191666666666</v>
      </c>
      <c r="C445" s="1" t="s">
        <v>490</v>
      </c>
      <c r="D445" s="9" t="s">
        <v>487</v>
      </c>
    </row>
    <row r="446" spans="1:4" ht="25.5">
      <c r="A446" s="4">
        <v>22</v>
      </c>
      <c r="B446" s="5">
        <v>41366.111805555556</v>
      </c>
      <c r="C446" s="1" t="s">
        <v>491</v>
      </c>
      <c r="D446" s="9" t="s">
        <v>489</v>
      </c>
    </row>
    <row r="447" spans="1:4" ht="12.75">
      <c r="A447" s="4">
        <v>23</v>
      </c>
      <c r="B447" s="5">
        <v>41365.904861111114</v>
      </c>
      <c r="C447" s="1" t="s">
        <v>492</v>
      </c>
      <c r="D447" s="9" t="s">
        <v>487</v>
      </c>
    </row>
    <row r="448" spans="1:4" ht="12.75">
      <c r="A448" s="4">
        <v>24</v>
      </c>
      <c r="B448" s="5">
        <v>41365.77222222222</v>
      </c>
      <c r="C448" s="1" t="s">
        <v>493</v>
      </c>
      <c r="D448" s="9" t="s">
        <v>489</v>
      </c>
    </row>
    <row r="449" spans="1:4" ht="12.75">
      <c r="A449" s="4">
        <v>25</v>
      </c>
      <c r="B449" s="5">
        <v>41365.725694444445</v>
      </c>
      <c r="C449" s="1" t="s">
        <v>494</v>
      </c>
      <c r="D449" s="9" t="s">
        <v>489</v>
      </c>
    </row>
    <row r="450" spans="1:4" ht="12.75">
      <c r="A450" s="4">
        <v>26</v>
      </c>
      <c r="B450" s="5">
        <v>41365.68680555555</v>
      </c>
      <c r="C450" s="1" t="s">
        <v>495</v>
      </c>
      <c r="D450" s="9" t="s">
        <v>489</v>
      </c>
    </row>
    <row r="451" spans="1:4" ht="12.75">
      <c r="A451" s="4">
        <v>27</v>
      </c>
      <c r="B451" s="5">
        <v>41365.67152777778</v>
      </c>
      <c r="C451" s="1" t="s">
        <v>496</v>
      </c>
      <c r="D451" s="9" t="s">
        <v>487</v>
      </c>
    </row>
    <row r="452" spans="1:4" ht="25.5">
      <c r="A452" s="4">
        <v>28</v>
      </c>
      <c r="B452" s="5">
        <v>41363.91458333333</v>
      </c>
      <c r="C452" s="1" t="s">
        <v>497</v>
      </c>
      <c r="D452" s="9" t="s">
        <v>487</v>
      </c>
    </row>
    <row r="453" spans="1:4" ht="12.75">
      <c r="A453" s="4">
        <v>29</v>
      </c>
      <c r="B453" s="5">
        <v>41363.20277777778</v>
      </c>
      <c r="C453" s="1" t="s">
        <v>498</v>
      </c>
      <c r="D453" s="9" t="s">
        <v>487</v>
      </c>
    </row>
    <row r="454" spans="1:4" ht="38.25">
      <c r="A454" s="4">
        <v>30</v>
      </c>
      <c r="B454" s="5">
        <v>41359.24375</v>
      </c>
      <c r="C454" s="1" t="s">
        <v>499</v>
      </c>
      <c r="D454" s="9" t="s">
        <v>487</v>
      </c>
    </row>
    <row r="455" spans="1:4" ht="12.75">
      <c r="A455" s="4">
        <v>31</v>
      </c>
      <c r="B455" s="5">
        <v>41358.13125</v>
      </c>
      <c r="C455" s="1" t="s">
        <v>500</v>
      </c>
      <c r="D455" s="9" t="s">
        <v>487</v>
      </c>
    </row>
    <row r="456" spans="1:4" ht="12.75">
      <c r="A456" s="4">
        <v>32</v>
      </c>
      <c r="B456" s="5">
        <v>41355.13958333333</v>
      </c>
      <c r="C456" s="1" t="s">
        <v>501</v>
      </c>
      <c r="D456" s="9" t="s">
        <v>487</v>
      </c>
    </row>
    <row r="457" spans="1:4" ht="12.75">
      <c r="A457" s="4">
        <v>33</v>
      </c>
      <c r="B457" s="5">
        <v>41355.13125</v>
      </c>
      <c r="C457" s="1" t="s">
        <v>502</v>
      </c>
      <c r="D457" s="9" t="s">
        <v>489</v>
      </c>
    </row>
    <row r="458" spans="1:4" ht="25.5">
      <c r="A458" s="4">
        <v>34</v>
      </c>
      <c r="B458" s="5">
        <v>41355.104166666664</v>
      </c>
      <c r="C458" s="1" t="s">
        <v>503</v>
      </c>
      <c r="D458" s="9" t="s">
        <v>489</v>
      </c>
    </row>
    <row r="459" spans="1:4" ht="12.75">
      <c r="A459" s="4">
        <v>35</v>
      </c>
      <c r="B459" s="5">
        <v>41355.009722222225</v>
      </c>
      <c r="C459" s="1" t="s">
        <v>504</v>
      </c>
      <c r="D459" s="9" t="s">
        <v>487</v>
      </c>
    </row>
    <row r="460" spans="1:4" ht="12.75">
      <c r="A460" s="4">
        <v>36</v>
      </c>
      <c r="B460" s="5">
        <v>41354.96527777778</v>
      </c>
      <c r="C460" s="1" t="s">
        <v>505</v>
      </c>
      <c r="D460" s="9" t="s">
        <v>487</v>
      </c>
    </row>
    <row r="461" spans="1:4" ht="25.5">
      <c r="A461" s="4">
        <v>37</v>
      </c>
      <c r="B461" s="5">
        <v>41354.84027777778</v>
      </c>
      <c r="C461" s="1" t="s">
        <v>506</v>
      </c>
      <c r="D461" s="9" t="s">
        <v>141</v>
      </c>
    </row>
    <row r="462" spans="1:4" ht="12.75">
      <c r="A462" s="4">
        <v>38</v>
      </c>
      <c r="B462" s="5">
        <v>41354.82847222222</v>
      </c>
      <c r="C462" s="1" t="s">
        <v>507</v>
      </c>
      <c r="D462" s="9" t="s">
        <v>487</v>
      </c>
    </row>
    <row r="463" spans="1:4" ht="38.25">
      <c r="A463" s="4">
        <v>39</v>
      </c>
      <c r="B463" s="5">
        <v>41354.81805555556</v>
      </c>
      <c r="C463" s="1" t="s">
        <v>508</v>
      </c>
      <c r="D463" s="9" t="s">
        <v>487</v>
      </c>
    </row>
    <row r="466" spans="1:3" ht="24.75" customHeight="1">
      <c r="A466" s="37" t="s">
        <v>509</v>
      </c>
      <c r="B466" s="37" t="s">
        <v>509</v>
      </c>
      <c r="C466" s="37" t="s">
        <v>509</v>
      </c>
    </row>
    <row r="467" spans="1:3" ht="30" customHeight="1">
      <c r="A467" s="41" t="s">
        <v>184</v>
      </c>
      <c r="B467" s="41" t="s">
        <v>184</v>
      </c>
      <c r="C467" s="2" t="s">
        <v>185</v>
      </c>
    </row>
    <row r="468" spans="1:3" ht="12.75">
      <c r="A468" s="39"/>
      <c r="B468" s="39"/>
      <c r="C468" s="6">
        <v>37</v>
      </c>
    </row>
    <row r="469" spans="1:3" ht="12.75">
      <c r="A469" s="40" t="s">
        <v>186</v>
      </c>
      <c r="B469" s="40">
        <v>37</v>
      </c>
      <c r="C469" s="7">
        <v>37</v>
      </c>
    </row>
    <row r="470" spans="1:3" ht="12.75">
      <c r="A470" s="38" t="s">
        <v>187</v>
      </c>
      <c r="B470" s="38">
        <v>4</v>
      </c>
      <c r="C470" s="8">
        <v>4</v>
      </c>
    </row>
    <row r="471" spans="1:4" s="13" customFormat="1" ht="12.75">
      <c r="A471" s="10"/>
      <c r="B471" s="14" t="s">
        <v>414</v>
      </c>
      <c r="C471" s="11"/>
      <c r="D471" s="12"/>
    </row>
    <row r="472" spans="1:4" s="13" customFormat="1" ht="12.75">
      <c r="A472" s="10"/>
      <c r="B472" s="26" t="s">
        <v>487</v>
      </c>
      <c r="C472" s="11">
        <f>COUNTIF(D477:D511,"Yes")</f>
        <v>10</v>
      </c>
      <c r="D472" s="12"/>
    </row>
    <row r="473" spans="1:4" s="13" customFormat="1" ht="12.75">
      <c r="A473" s="10"/>
      <c r="B473" s="26" t="s">
        <v>489</v>
      </c>
      <c r="C473" s="11">
        <f>COUNTIF(D477:D513,"No")</f>
        <v>8</v>
      </c>
      <c r="D473" s="12"/>
    </row>
    <row r="474" spans="1:4" s="13" customFormat="1" ht="12.75">
      <c r="A474" s="10"/>
      <c r="B474" s="26" t="s">
        <v>141</v>
      </c>
      <c r="C474" s="11">
        <f>COUNTIF(D477:D513,"Maybe")</f>
        <v>15</v>
      </c>
      <c r="D474" s="12"/>
    </row>
    <row r="475" spans="1:4" s="13" customFormat="1" ht="12.75">
      <c r="A475" s="10"/>
      <c r="B475" s="10"/>
      <c r="C475" s="11"/>
      <c r="D475" s="12"/>
    </row>
    <row r="477" spans="1:4" ht="12.75">
      <c r="A477" s="3" t="s">
        <v>188</v>
      </c>
      <c r="B477" s="3" t="s">
        <v>189</v>
      </c>
      <c r="C477" s="3" t="s">
        <v>190</v>
      </c>
      <c r="D477" s="3" t="s">
        <v>414</v>
      </c>
    </row>
    <row r="478" spans="1:4" ht="12.75">
      <c r="A478" s="4">
        <v>1</v>
      </c>
      <c r="B478" s="5">
        <v>41383.71666666667</v>
      </c>
      <c r="C478" s="1" t="s">
        <v>510</v>
      </c>
      <c r="D478" s="9" t="s">
        <v>141</v>
      </c>
    </row>
    <row r="479" spans="1:4" ht="12.75">
      <c r="A479" s="4">
        <v>2</v>
      </c>
      <c r="B479" s="5">
        <v>41382.79861111111</v>
      </c>
      <c r="C479" s="1" t="s">
        <v>511</v>
      </c>
      <c r="D479" s="9" t="s">
        <v>487</v>
      </c>
    </row>
    <row r="480" spans="1:4" ht="12.75">
      <c r="A480" s="4">
        <v>3</v>
      </c>
      <c r="B480" s="5">
        <v>41382.05</v>
      </c>
      <c r="C480" s="1" t="s">
        <v>475</v>
      </c>
      <c r="D480" s="9" t="s">
        <v>487</v>
      </c>
    </row>
    <row r="481" spans="1:4" ht="12.75">
      <c r="A481" s="4">
        <v>4</v>
      </c>
      <c r="B481" s="5">
        <v>41381.73333333333</v>
      </c>
      <c r="C481" s="1" t="s">
        <v>476</v>
      </c>
      <c r="D481" s="9" t="s">
        <v>487</v>
      </c>
    </row>
    <row r="482" spans="1:4" ht="12.75">
      <c r="A482" s="4">
        <v>5</v>
      </c>
      <c r="B482" s="5">
        <v>41380.868055555555</v>
      </c>
      <c r="C482" s="1" t="s">
        <v>512</v>
      </c>
      <c r="D482" s="9" t="s">
        <v>141</v>
      </c>
    </row>
    <row r="483" spans="1:4" ht="12.75">
      <c r="A483" s="4">
        <v>6</v>
      </c>
      <c r="B483" s="5">
        <v>41380.62986111111</v>
      </c>
      <c r="C483" s="1" t="s">
        <v>513</v>
      </c>
      <c r="D483" s="9" t="s">
        <v>141</v>
      </c>
    </row>
    <row r="484" spans="1:3" ht="12.75">
      <c r="A484" s="4">
        <v>7</v>
      </c>
      <c r="B484" s="5">
        <v>41379.15833333333</v>
      </c>
      <c r="C484" s="1" t="s">
        <v>418</v>
      </c>
    </row>
    <row r="485" spans="1:4" ht="12.75">
      <c r="A485" s="4">
        <v>8</v>
      </c>
      <c r="B485" s="5">
        <v>41378.805555555555</v>
      </c>
      <c r="C485" s="1" t="s">
        <v>514</v>
      </c>
      <c r="D485" s="9" t="s">
        <v>489</v>
      </c>
    </row>
    <row r="486" spans="1:3" ht="12.75">
      <c r="A486" s="4">
        <v>9</v>
      </c>
      <c r="B486" s="5">
        <v>41377.16388888889</v>
      </c>
      <c r="C486" s="1" t="s">
        <v>419</v>
      </c>
    </row>
    <row r="487" spans="1:4" ht="25.5">
      <c r="A487" s="4">
        <v>11</v>
      </c>
      <c r="B487" s="5">
        <v>41376.126388888886</v>
      </c>
      <c r="C487" s="1" t="s">
        <v>515</v>
      </c>
      <c r="D487" s="9" t="s">
        <v>141</v>
      </c>
    </row>
    <row r="488" spans="1:4" ht="12.75">
      <c r="A488" s="4">
        <v>12</v>
      </c>
      <c r="B488" s="5">
        <v>41372.06875</v>
      </c>
      <c r="C488" s="1" t="s">
        <v>516</v>
      </c>
      <c r="D488" s="9" t="s">
        <v>141</v>
      </c>
    </row>
    <row r="489" spans="1:4" ht="12.75">
      <c r="A489" s="4">
        <v>13</v>
      </c>
      <c r="B489" s="5">
        <v>41369.97708333333</v>
      </c>
      <c r="C489" s="1" t="s">
        <v>517</v>
      </c>
      <c r="D489" s="9" t="s">
        <v>489</v>
      </c>
    </row>
    <row r="490" spans="1:4" ht="12.75">
      <c r="A490" s="4">
        <v>14</v>
      </c>
      <c r="B490" s="5">
        <v>41368.87847222222</v>
      </c>
      <c r="C490" s="1" t="s">
        <v>518</v>
      </c>
      <c r="D490" s="9" t="s">
        <v>487</v>
      </c>
    </row>
    <row r="491" spans="1:4" ht="12.75">
      <c r="A491" s="4">
        <v>15</v>
      </c>
      <c r="B491" s="5">
        <v>41368.77916666667</v>
      </c>
      <c r="C491" s="1" t="s">
        <v>519</v>
      </c>
      <c r="D491" s="9" t="s">
        <v>141</v>
      </c>
    </row>
    <row r="492" spans="1:4" ht="12.75">
      <c r="A492" s="4">
        <v>16</v>
      </c>
      <c r="B492" s="5">
        <v>41368.711805555555</v>
      </c>
      <c r="C492" s="1" t="s">
        <v>520</v>
      </c>
      <c r="D492" s="9" t="s">
        <v>487</v>
      </c>
    </row>
    <row r="493" spans="1:4" ht="12.75">
      <c r="A493" s="4">
        <v>17</v>
      </c>
      <c r="B493" s="5">
        <v>41367.87777777778</v>
      </c>
      <c r="C493" s="1" t="s">
        <v>489</v>
      </c>
      <c r="D493" s="9" t="s">
        <v>489</v>
      </c>
    </row>
    <row r="494" spans="1:4" ht="12.75">
      <c r="A494" s="4">
        <v>18</v>
      </c>
      <c r="B494" s="5">
        <v>41367.856944444444</v>
      </c>
      <c r="C494" s="1" t="s">
        <v>521</v>
      </c>
      <c r="D494" s="9" t="s">
        <v>141</v>
      </c>
    </row>
    <row r="495" spans="1:4" ht="12.75">
      <c r="A495" s="4">
        <v>19</v>
      </c>
      <c r="B495" s="5">
        <v>41366.191666666666</v>
      </c>
      <c r="C495" s="1" t="s">
        <v>522</v>
      </c>
      <c r="D495" s="9" t="s">
        <v>489</v>
      </c>
    </row>
    <row r="496" spans="1:4" ht="25.5">
      <c r="A496" s="4">
        <v>20</v>
      </c>
      <c r="B496" s="5">
        <v>41366.111805555556</v>
      </c>
      <c r="C496" s="1" t="s">
        <v>491</v>
      </c>
      <c r="D496" s="9" t="s">
        <v>489</v>
      </c>
    </row>
    <row r="497" spans="1:4" ht="12.75">
      <c r="A497" s="4">
        <v>21</v>
      </c>
      <c r="B497" s="5">
        <v>41365.904861111114</v>
      </c>
      <c r="C497" s="1" t="s">
        <v>523</v>
      </c>
      <c r="D497" s="9" t="s">
        <v>489</v>
      </c>
    </row>
    <row r="498" spans="1:4" ht="12.75">
      <c r="A498" s="4">
        <v>22</v>
      </c>
      <c r="B498" s="5">
        <v>41365.77222222222</v>
      </c>
      <c r="C498" s="1" t="s">
        <v>524</v>
      </c>
      <c r="D498" s="9" t="s">
        <v>141</v>
      </c>
    </row>
    <row r="499" spans="1:3" ht="12.75">
      <c r="A499" s="4">
        <v>23</v>
      </c>
      <c r="B499" s="5">
        <v>41365.725694444445</v>
      </c>
      <c r="C499" s="1" t="s">
        <v>418</v>
      </c>
    </row>
    <row r="500" spans="1:4" ht="12.75">
      <c r="A500" s="4">
        <v>24</v>
      </c>
      <c r="B500" s="5">
        <v>41365.68680555555</v>
      </c>
      <c r="C500" s="1" t="s">
        <v>495</v>
      </c>
      <c r="D500" s="9" t="s">
        <v>489</v>
      </c>
    </row>
    <row r="501" spans="1:4" ht="12.75">
      <c r="A501" s="4">
        <v>25</v>
      </c>
      <c r="B501" s="5">
        <v>41365.67152777778</v>
      </c>
      <c r="C501" s="1" t="s">
        <v>489</v>
      </c>
      <c r="D501" s="9" t="s">
        <v>489</v>
      </c>
    </row>
    <row r="502" spans="1:4" ht="12.75">
      <c r="A502" s="4">
        <v>26</v>
      </c>
      <c r="B502" s="5">
        <v>41363.91458333333</v>
      </c>
      <c r="C502" s="1" t="s">
        <v>525</v>
      </c>
      <c r="D502" s="9" t="s">
        <v>141</v>
      </c>
    </row>
    <row r="503" spans="1:4" ht="12.75">
      <c r="A503" s="4">
        <v>27</v>
      </c>
      <c r="B503" s="5">
        <v>41363.20277777778</v>
      </c>
      <c r="C503" s="1" t="s">
        <v>526</v>
      </c>
      <c r="D503" s="9" t="s">
        <v>487</v>
      </c>
    </row>
    <row r="504" spans="1:4" ht="114.75">
      <c r="A504" s="4">
        <v>28</v>
      </c>
      <c r="B504" s="5">
        <v>41359.24375</v>
      </c>
      <c r="C504" s="1" t="s">
        <v>527</v>
      </c>
      <c r="D504" s="9" t="s">
        <v>487</v>
      </c>
    </row>
    <row r="505" spans="1:4" ht="12.75">
      <c r="A505" s="4">
        <v>29</v>
      </c>
      <c r="B505" s="5">
        <v>41358.13125</v>
      </c>
      <c r="C505" s="1" t="s">
        <v>528</v>
      </c>
      <c r="D505" s="9" t="s">
        <v>487</v>
      </c>
    </row>
    <row r="506" spans="1:4" ht="25.5">
      <c r="A506" s="4">
        <v>30</v>
      </c>
      <c r="B506" s="5">
        <v>41355.13958333333</v>
      </c>
      <c r="C506" s="1" t="s">
        <v>529</v>
      </c>
      <c r="D506" s="9" t="s">
        <v>487</v>
      </c>
    </row>
    <row r="507" spans="1:4" ht="12.75">
      <c r="A507" s="4">
        <v>31</v>
      </c>
      <c r="B507" s="5">
        <v>41355.13125</v>
      </c>
      <c r="C507" s="1" t="s">
        <v>530</v>
      </c>
      <c r="D507" s="9" t="s">
        <v>141</v>
      </c>
    </row>
    <row r="508" spans="1:4" ht="12.75">
      <c r="A508" s="4">
        <v>32</v>
      </c>
      <c r="B508" s="5">
        <v>41355.104166666664</v>
      </c>
      <c r="C508" s="1" t="s">
        <v>531</v>
      </c>
      <c r="D508" s="9" t="s">
        <v>141</v>
      </c>
    </row>
    <row r="509" spans="1:4" ht="25.5">
      <c r="A509" s="4">
        <v>33</v>
      </c>
      <c r="B509" s="5">
        <v>41355.009722222225</v>
      </c>
      <c r="C509" s="1" t="s">
        <v>532</v>
      </c>
      <c r="D509" s="9" t="s">
        <v>487</v>
      </c>
    </row>
    <row r="510" spans="1:4" ht="12.75">
      <c r="A510" s="4">
        <v>34</v>
      </c>
      <c r="B510" s="5">
        <v>41354.96527777778</v>
      </c>
      <c r="C510" s="1" t="s">
        <v>533</v>
      </c>
      <c r="D510" s="9" t="s">
        <v>141</v>
      </c>
    </row>
    <row r="511" spans="1:4" ht="12.75">
      <c r="A511" s="4">
        <v>35</v>
      </c>
      <c r="B511" s="5">
        <v>41354.84027777778</v>
      </c>
      <c r="C511" s="1" t="s">
        <v>534</v>
      </c>
      <c r="D511" s="9" t="s">
        <v>141</v>
      </c>
    </row>
    <row r="512" spans="1:4" ht="12.75">
      <c r="A512" s="4">
        <v>36</v>
      </c>
      <c r="B512" s="5">
        <v>41354.82847222222</v>
      </c>
      <c r="C512" s="1" t="s">
        <v>535</v>
      </c>
      <c r="D512" s="9" t="s">
        <v>141</v>
      </c>
    </row>
    <row r="513" spans="1:4" ht="12.75">
      <c r="A513" s="4">
        <v>37</v>
      </c>
      <c r="B513" s="5">
        <v>41354.81805555556</v>
      </c>
      <c r="C513" s="1" t="s">
        <v>536</v>
      </c>
      <c r="D513" s="9" t="s">
        <v>141</v>
      </c>
    </row>
    <row r="516" spans="1:3" ht="24.75" customHeight="1">
      <c r="A516" s="37" t="s">
        <v>537</v>
      </c>
      <c r="B516" s="37" t="s">
        <v>537</v>
      </c>
      <c r="C516" s="37" t="s">
        <v>537</v>
      </c>
    </row>
    <row r="517" spans="1:3" ht="30" customHeight="1">
      <c r="A517" s="41" t="s">
        <v>184</v>
      </c>
      <c r="B517" s="41" t="s">
        <v>184</v>
      </c>
      <c r="C517" s="2" t="s">
        <v>185</v>
      </c>
    </row>
    <row r="518" spans="1:3" ht="12.75">
      <c r="A518" s="39"/>
      <c r="B518" s="39"/>
      <c r="C518" s="6">
        <v>36</v>
      </c>
    </row>
    <row r="519" spans="1:3" ht="12.75">
      <c r="A519" s="40" t="s">
        <v>186</v>
      </c>
      <c r="B519" s="40">
        <v>36</v>
      </c>
      <c r="C519" s="7">
        <v>36</v>
      </c>
    </row>
    <row r="520" spans="1:3" ht="12.75">
      <c r="A520" s="38" t="s">
        <v>187</v>
      </c>
      <c r="B520" s="38">
        <v>5</v>
      </c>
      <c r="C520" s="8">
        <v>5</v>
      </c>
    </row>
    <row r="521" spans="1:4" s="13" customFormat="1" ht="12.75">
      <c r="A521" s="10"/>
      <c r="B521" s="14" t="s">
        <v>414</v>
      </c>
      <c r="C521" s="11"/>
      <c r="D521" s="12"/>
    </row>
    <row r="522" spans="1:4" s="13" customFormat="1" ht="12.75">
      <c r="A522" s="10"/>
      <c r="B522" s="26" t="s">
        <v>113</v>
      </c>
      <c r="C522" s="11">
        <f>COUNTIF(D531:D566,"Internships")</f>
        <v>3</v>
      </c>
      <c r="D522" s="12"/>
    </row>
    <row r="523" spans="1:4" s="13" customFormat="1" ht="12.75">
      <c r="A523" s="10"/>
      <c r="B523" s="26" t="s">
        <v>143</v>
      </c>
      <c r="C523" s="11">
        <f>COUNTIF(D531:D566,"Career Counseling")</f>
        <v>16</v>
      </c>
      <c r="D523" s="12"/>
    </row>
    <row r="524" spans="1:4" s="13" customFormat="1" ht="12.75">
      <c r="A524" s="10"/>
      <c r="B524" s="26" t="s">
        <v>144</v>
      </c>
      <c r="C524" s="11">
        <f>COUNTIF(D531:D566,"Job Fair")</f>
        <v>2</v>
      </c>
      <c r="D524" s="12"/>
    </row>
    <row r="525" spans="1:4" s="13" customFormat="1" ht="12.75">
      <c r="A525" s="10"/>
      <c r="B525" s="26" t="s">
        <v>98</v>
      </c>
      <c r="C525" s="11">
        <f>COUNTIF(D531:D566,"Communication")</f>
        <v>3</v>
      </c>
      <c r="D525" s="12"/>
    </row>
    <row r="526" spans="1:4" s="13" customFormat="1" ht="12.75">
      <c r="A526" s="10"/>
      <c r="B526" s="26" t="s">
        <v>130</v>
      </c>
      <c r="C526" s="11">
        <f>COUNTIF(D531:D566,"Technology")</f>
        <v>2</v>
      </c>
      <c r="D526" s="12"/>
    </row>
    <row r="527" spans="1:4" s="13" customFormat="1" ht="25.5">
      <c r="A527" s="10"/>
      <c r="B527" s="27" t="s">
        <v>138</v>
      </c>
      <c r="C527" s="11">
        <f>COUNTIF(D531:D566,"Program alignment to industry")</f>
        <v>2</v>
      </c>
      <c r="D527" s="12"/>
    </row>
    <row r="528" spans="1:4" s="13" customFormat="1" ht="12.75">
      <c r="A528" s="10"/>
      <c r="B528" s="10"/>
      <c r="C528" s="11"/>
      <c r="D528" s="12"/>
    </row>
    <row r="530" spans="1:4" ht="12.75">
      <c r="A530" s="3" t="s">
        <v>188</v>
      </c>
      <c r="B530" s="3" t="s">
        <v>189</v>
      </c>
      <c r="C530" s="3" t="s">
        <v>190</v>
      </c>
      <c r="D530" s="3" t="s">
        <v>414</v>
      </c>
    </row>
    <row r="531" spans="1:4" ht="25.5">
      <c r="A531" s="4">
        <v>1</v>
      </c>
      <c r="B531" s="5">
        <v>41383.71666666667</v>
      </c>
      <c r="C531" s="1" t="s">
        <v>538</v>
      </c>
      <c r="D531" s="9" t="s">
        <v>113</v>
      </c>
    </row>
    <row r="532" spans="1:3" ht="12.75">
      <c r="A532" s="4">
        <v>2</v>
      </c>
      <c r="B532" s="5">
        <v>41382.79861111111</v>
      </c>
      <c r="C532" s="1" t="s">
        <v>539</v>
      </c>
    </row>
    <row r="533" spans="1:4" ht="25.5">
      <c r="A533" s="4">
        <v>3</v>
      </c>
      <c r="B533" s="5">
        <v>41382.05</v>
      </c>
      <c r="C533" s="1" t="s">
        <v>540</v>
      </c>
      <c r="D533" s="9" t="s">
        <v>143</v>
      </c>
    </row>
    <row r="534" spans="1:4" ht="25.5">
      <c r="A534" s="4">
        <v>4</v>
      </c>
      <c r="B534" s="5">
        <v>41381.73333333333</v>
      </c>
      <c r="C534" s="1" t="s">
        <v>541</v>
      </c>
      <c r="D534" s="9" t="s">
        <v>143</v>
      </c>
    </row>
    <row r="535" spans="1:3" ht="12.75">
      <c r="A535" s="4">
        <v>5</v>
      </c>
      <c r="B535" s="5">
        <v>41380.868055555555</v>
      </c>
      <c r="C535" s="1" t="s">
        <v>542</v>
      </c>
    </row>
    <row r="536" spans="1:4" ht="38.25">
      <c r="A536" s="4">
        <v>6</v>
      </c>
      <c r="B536" s="5">
        <v>41380.62986111111</v>
      </c>
      <c r="C536" s="1" t="s">
        <v>543</v>
      </c>
      <c r="D536" s="9" t="s">
        <v>143</v>
      </c>
    </row>
    <row r="537" spans="1:3" ht="12.75">
      <c r="A537" s="4">
        <v>7</v>
      </c>
      <c r="B537" s="5">
        <v>41379.15833333333</v>
      </c>
      <c r="C537" s="1" t="s">
        <v>418</v>
      </c>
    </row>
    <row r="538" spans="1:4" ht="25.5">
      <c r="A538" s="4">
        <v>8</v>
      </c>
      <c r="B538" s="5">
        <v>41378.805555555555</v>
      </c>
      <c r="C538" s="1" t="s">
        <v>544</v>
      </c>
      <c r="D538" s="9" t="s">
        <v>143</v>
      </c>
    </row>
    <row r="539" spans="1:4" ht="25.5">
      <c r="A539" s="4">
        <v>9</v>
      </c>
      <c r="B539" s="5">
        <v>41377.79513888889</v>
      </c>
      <c r="C539" s="1" t="s">
        <v>545</v>
      </c>
      <c r="D539" s="9" t="s">
        <v>113</v>
      </c>
    </row>
    <row r="540" spans="1:3" ht="12.75">
      <c r="A540" s="4">
        <v>10</v>
      </c>
      <c r="B540" s="5">
        <v>41377.16388888889</v>
      </c>
      <c r="C540" s="1" t="s">
        <v>419</v>
      </c>
    </row>
    <row r="541" spans="1:3" ht="12.75">
      <c r="A541" s="4">
        <v>11</v>
      </c>
      <c r="B541" s="5">
        <v>41376.90555555555</v>
      </c>
      <c r="C541" s="1" t="s">
        <v>419</v>
      </c>
    </row>
    <row r="542" spans="1:3" ht="12.75">
      <c r="A542" s="4">
        <v>12</v>
      </c>
      <c r="B542" s="5">
        <v>41376.126388888886</v>
      </c>
      <c r="C542" s="1" t="s">
        <v>546</v>
      </c>
    </row>
    <row r="543" spans="1:4" ht="25.5">
      <c r="A543" s="4">
        <v>13</v>
      </c>
      <c r="B543" s="5">
        <v>41372.06875</v>
      </c>
      <c r="C543" s="1" t="s">
        <v>547</v>
      </c>
      <c r="D543" s="9" t="s">
        <v>143</v>
      </c>
    </row>
    <row r="544" spans="1:3" ht="12.75">
      <c r="A544" s="4">
        <v>14</v>
      </c>
      <c r="B544" s="5">
        <v>41369.97708333333</v>
      </c>
      <c r="C544" s="1" t="s">
        <v>548</v>
      </c>
    </row>
    <row r="545" spans="1:4" ht="25.5">
      <c r="A545" s="4">
        <v>15</v>
      </c>
      <c r="B545" s="5">
        <v>41368.87847222222</v>
      </c>
      <c r="C545" s="1" t="s">
        <v>549</v>
      </c>
      <c r="D545" s="9" t="s">
        <v>143</v>
      </c>
    </row>
    <row r="546" spans="1:4" ht="25.5">
      <c r="A546" s="4">
        <v>16</v>
      </c>
      <c r="B546" s="5">
        <v>41368.77916666667</v>
      </c>
      <c r="C546" s="1" t="s">
        <v>550</v>
      </c>
      <c r="D546" s="9" t="s">
        <v>144</v>
      </c>
    </row>
    <row r="547" spans="1:4" ht="25.5">
      <c r="A547" s="4">
        <v>17</v>
      </c>
      <c r="B547" s="5">
        <v>41368.711805555555</v>
      </c>
      <c r="C547" s="1" t="s">
        <v>551</v>
      </c>
      <c r="D547" s="9" t="s">
        <v>130</v>
      </c>
    </row>
    <row r="548" spans="1:4" ht="25.5">
      <c r="A548" s="4">
        <v>18</v>
      </c>
      <c r="B548" s="5">
        <v>41367.856944444444</v>
      </c>
      <c r="C548" s="1" t="s">
        <v>552</v>
      </c>
      <c r="D548" s="9" t="s">
        <v>143</v>
      </c>
    </row>
    <row r="549" spans="1:4" ht="25.5">
      <c r="A549" s="4">
        <v>19</v>
      </c>
      <c r="B549" s="5">
        <v>41366.191666666666</v>
      </c>
      <c r="C549" s="1" t="s">
        <v>553</v>
      </c>
      <c r="D549" s="9" t="s">
        <v>143</v>
      </c>
    </row>
    <row r="550" spans="1:4" ht="25.5">
      <c r="A550" s="4">
        <v>20</v>
      </c>
      <c r="B550" s="5">
        <v>41365.904861111114</v>
      </c>
      <c r="C550" s="1" t="s">
        <v>554</v>
      </c>
      <c r="D550" s="9" t="s">
        <v>143</v>
      </c>
    </row>
    <row r="551" spans="1:4" ht="12.75">
      <c r="A551" s="4">
        <v>21</v>
      </c>
      <c r="B551" s="5">
        <v>41365.77222222222</v>
      </c>
      <c r="C551" s="1" t="s">
        <v>555</v>
      </c>
      <c r="D551" s="9" t="s">
        <v>113</v>
      </c>
    </row>
    <row r="552" spans="1:3" ht="12.75">
      <c r="A552" s="4">
        <v>22</v>
      </c>
      <c r="B552" s="5">
        <v>41365.725694444445</v>
      </c>
      <c r="C552" s="1" t="s">
        <v>418</v>
      </c>
    </row>
    <row r="553" spans="1:4" ht="12.75">
      <c r="A553" s="4">
        <v>23</v>
      </c>
      <c r="B553" s="5">
        <v>41365.68680555555</v>
      </c>
      <c r="C553" s="1" t="s">
        <v>556</v>
      </c>
      <c r="D553" s="9" t="s">
        <v>144</v>
      </c>
    </row>
    <row r="554" spans="1:4" ht="25.5">
      <c r="A554" s="4">
        <v>24</v>
      </c>
      <c r="B554" s="5">
        <v>41365.67152777778</v>
      </c>
      <c r="C554" s="1" t="s">
        <v>557</v>
      </c>
      <c r="D554" s="9" t="s">
        <v>130</v>
      </c>
    </row>
    <row r="555" spans="1:4" ht="38.25">
      <c r="A555" s="4">
        <v>25</v>
      </c>
      <c r="B555" s="5">
        <v>41363.91458333333</v>
      </c>
      <c r="C555" s="1" t="s">
        <v>558</v>
      </c>
      <c r="D555" s="9" t="s">
        <v>138</v>
      </c>
    </row>
    <row r="556" spans="1:4" ht="25.5">
      <c r="A556" s="4">
        <v>26</v>
      </c>
      <c r="B556" s="5">
        <v>41363.20277777778</v>
      </c>
      <c r="C556" s="1" t="s">
        <v>559</v>
      </c>
      <c r="D556" s="9" t="s">
        <v>143</v>
      </c>
    </row>
    <row r="557" spans="1:4" ht="153">
      <c r="A557" s="4">
        <v>27</v>
      </c>
      <c r="B557" s="5">
        <v>41359.24375</v>
      </c>
      <c r="C557" s="1" t="s">
        <v>560</v>
      </c>
      <c r="D557" s="9" t="s">
        <v>143</v>
      </c>
    </row>
    <row r="558" spans="1:4" ht="25.5">
      <c r="A558" s="4">
        <v>28</v>
      </c>
      <c r="B558" s="5">
        <v>41356.70763888889</v>
      </c>
      <c r="C558" s="1" t="s">
        <v>561</v>
      </c>
      <c r="D558" s="9" t="s">
        <v>143</v>
      </c>
    </row>
    <row r="559" spans="1:4" ht="25.5">
      <c r="A559" s="4">
        <v>29</v>
      </c>
      <c r="B559" s="5">
        <v>41355.13958333333</v>
      </c>
      <c r="C559" s="1" t="s">
        <v>562</v>
      </c>
      <c r="D559" s="9" t="s">
        <v>143</v>
      </c>
    </row>
    <row r="560" spans="1:4" ht="25.5">
      <c r="A560" s="4">
        <v>30</v>
      </c>
      <c r="B560" s="5">
        <v>41355.13125</v>
      </c>
      <c r="C560" s="1" t="s">
        <v>563</v>
      </c>
      <c r="D560" s="9" t="s">
        <v>143</v>
      </c>
    </row>
    <row r="561" spans="1:4" ht="63.75">
      <c r="A561" s="4">
        <v>31</v>
      </c>
      <c r="B561" s="5">
        <v>41355.104166666664</v>
      </c>
      <c r="C561" s="1" t="s">
        <v>564</v>
      </c>
      <c r="D561" s="9" t="s">
        <v>143</v>
      </c>
    </row>
    <row r="562" spans="1:4" ht="12.75">
      <c r="A562" s="4">
        <v>32</v>
      </c>
      <c r="B562" s="5">
        <v>41355.009722222225</v>
      </c>
      <c r="C562" s="1" t="s">
        <v>565</v>
      </c>
      <c r="D562" s="9" t="s">
        <v>98</v>
      </c>
    </row>
    <row r="563" spans="1:4" ht="12.75">
      <c r="A563" s="4">
        <v>33</v>
      </c>
      <c r="B563" s="5">
        <v>41354.96527777778</v>
      </c>
      <c r="C563" s="1" t="s">
        <v>566</v>
      </c>
      <c r="D563" s="9" t="s">
        <v>98</v>
      </c>
    </row>
    <row r="564" spans="1:4" ht="25.5">
      <c r="A564" s="4">
        <v>34</v>
      </c>
      <c r="B564" s="5">
        <v>41354.84027777778</v>
      </c>
      <c r="C564" s="1" t="s">
        <v>567</v>
      </c>
      <c r="D564" s="9" t="s">
        <v>98</v>
      </c>
    </row>
    <row r="565" spans="1:4" ht="38.25">
      <c r="A565" s="4">
        <v>35</v>
      </c>
      <c r="B565" s="5">
        <v>41354.82847222222</v>
      </c>
      <c r="C565" s="1" t="s">
        <v>568</v>
      </c>
      <c r="D565" s="9" t="s">
        <v>138</v>
      </c>
    </row>
    <row r="566" spans="1:4" ht="25.5">
      <c r="A566" s="4">
        <v>36</v>
      </c>
      <c r="B566" s="5">
        <v>41354.81805555556</v>
      </c>
      <c r="C566" s="1" t="s">
        <v>569</v>
      </c>
      <c r="D566" s="9" t="s">
        <v>143</v>
      </c>
    </row>
    <row r="569" spans="1:3" ht="24.75" customHeight="1">
      <c r="A569" s="37" t="s">
        <v>570</v>
      </c>
      <c r="B569" s="37" t="s">
        <v>570</v>
      </c>
      <c r="C569" s="37" t="s">
        <v>570</v>
      </c>
    </row>
    <row r="570" spans="1:3" ht="30" customHeight="1">
      <c r="A570" s="41" t="s">
        <v>184</v>
      </c>
      <c r="B570" s="41" t="s">
        <v>184</v>
      </c>
      <c r="C570" s="2" t="s">
        <v>185</v>
      </c>
    </row>
    <row r="571" spans="1:3" ht="12.75">
      <c r="A571" s="39"/>
      <c r="B571" s="39"/>
      <c r="C571" s="6">
        <v>38</v>
      </c>
    </row>
    <row r="572" spans="1:3" ht="12.75">
      <c r="A572" s="40" t="s">
        <v>186</v>
      </c>
      <c r="B572" s="40">
        <v>38</v>
      </c>
      <c r="C572" s="7">
        <v>38</v>
      </c>
    </row>
    <row r="573" spans="1:3" ht="12.75">
      <c r="A573" s="38" t="s">
        <v>187</v>
      </c>
      <c r="B573" s="38">
        <v>3</v>
      </c>
      <c r="C573" s="8">
        <v>3</v>
      </c>
    </row>
    <row r="574" spans="1:4" s="13" customFormat="1" ht="12.75">
      <c r="A574" s="10"/>
      <c r="B574" s="14" t="s">
        <v>414</v>
      </c>
      <c r="C574" s="11"/>
      <c r="D574" s="12"/>
    </row>
    <row r="575" spans="1:4" s="13" customFormat="1" ht="25.5">
      <c r="A575" s="10"/>
      <c r="B575" s="27" t="s">
        <v>106</v>
      </c>
      <c r="C575" s="11">
        <f>COUNTIF(D584:D620,"Positive learning environment")</f>
        <v>22</v>
      </c>
      <c r="D575" s="12"/>
    </row>
    <row r="576" spans="1:4" s="13" customFormat="1" ht="12.75">
      <c r="A576" s="10"/>
      <c r="B576" s="26" t="s">
        <v>98</v>
      </c>
      <c r="C576" s="11">
        <f>COUNTIF(D584:D620,"Communication")</f>
        <v>1</v>
      </c>
      <c r="D576" s="12"/>
    </row>
    <row r="577" spans="1:4" s="13" customFormat="1" ht="12.75">
      <c r="A577" s="10"/>
      <c r="B577" s="26" t="s">
        <v>118</v>
      </c>
      <c r="C577" s="11">
        <f>COUNTIF(D584:D620,"Staff")</f>
        <v>1</v>
      </c>
      <c r="D577" s="12"/>
    </row>
    <row r="578" spans="1:4" s="13" customFormat="1" ht="12.75">
      <c r="A578" s="10"/>
      <c r="B578" s="26" t="s">
        <v>94</v>
      </c>
      <c r="C578" s="11">
        <f>COUNTIF(D584:D620,"Faculty")</f>
        <v>1</v>
      </c>
      <c r="D578" s="12"/>
    </row>
    <row r="579" spans="1:4" s="13" customFormat="1" ht="12.75">
      <c r="A579" s="10"/>
      <c r="B579" s="26" t="s">
        <v>112</v>
      </c>
      <c r="C579" s="11">
        <f>COUNTIF(D584:D620,"RRCC changed my life!")</f>
        <v>1</v>
      </c>
      <c r="D579" s="12"/>
    </row>
    <row r="580" spans="1:4" s="13" customFormat="1" ht="12.75">
      <c r="A580" s="10"/>
      <c r="B580" s="26" t="s">
        <v>131</v>
      </c>
      <c r="C580" s="11">
        <f>COUNTIF(D584:D620,"Academic Standards")</f>
        <v>2</v>
      </c>
      <c r="D580" s="12"/>
    </row>
    <row r="582" spans="1:4" ht="12.75">
      <c r="A582" s="3" t="s">
        <v>188</v>
      </c>
      <c r="B582" s="3" t="s">
        <v>189</v>
      </c>
      <c r="C582" s="3" t="s">
        <v>190</v>
      </c>
      <c r="D582" s="3" t="s">
        <v>414</v>
      </c>
    </row>
    <row r="583" spans="1:4" ht="38.25">
      <c r="A583" s="4">
        <v>1</v>
      </c>
      <c r="B583" s="5">
        <v>41383.71666666667</v>
      </c>
      <c r="C583" s="1" t="s">
        <v>571</v>
      </c>
      <c r="D583" s="9" t="s">
        <v>111</v>
      </c>
    </row>
    <row r="584" spans="1:4" ht="25.5">
      <c r="A584" s="4">
        <v>2</v>
      </c>
      <c r="B584" s="5">
        <v>41382.79861111111</v>
      </c>
      <c r="C584" s="1" t="s">
        <v>572</v>
      </c>
      <c r="D584" s="9" t="s">
        <v>98</v>
      </c>
    </row>
    <row r="585" spans="1:4" ht="12.75">
      <c r="A585" s="4">
        <v>3</v>
      </c>
      <c r="B585" s="5">
        <v>41382.05</v>
      </c>
      <c r="C585" s="1" t="s">
        <v>573</v>
      </c>
      <c r="D585" s="9" t="s">
        <v>118</v>
      </c>
    </row>
    <row r="586" spans="1:4" ht="38.25">
      <c r="A586" s="4">
        <v>4</v>
      </c>
      <c r="B586" s="5">
        <v>41381.73333333333</v>
      </c>
      <c r="C586" s="1" t="s">
        <v>574</v>
      </c>
      <c r="D586" s="9" t="s">
        <v>111</v>
      </c>
    </row>
    <row r="587" spans="1:4" ht="38.25">
      <c r="A587" s="4">
        <v>5</v>
      </c>
      <c r="B587" s="5">
        <v>41380.868055555555</v>
      </c>
      <c r="C587" s="1" t="s">
        <v>575</v>
      </c>
      <c r="D587" s="9" t="s">
        <v>111</v>
      </c>
    </row>
    <row r="588" spans="1:4" ht="12.75">
      <c r="A588" s="4">
        <v>6</v>
      </c>
      <c r="B588" s="5">
        <v>41380.62986111111</v>
      </c>
      <c r="C588" s="1" t="s">
        <v>576</v>
      </c>
      <c r="D588" s="9" t="s">
        <v>94</v>
      </c>
    </row>
    <row r="589" spans="1:4" ht="51">
      <c r="A589" s="4">
        <v>7</v>
      </c>
      <c r="B589" s="5">
        <v>41379.15833333333</v>
      </c>
      <c r="C589" s="1" t="s">
        <v>577</v>
      </c>
      <c r="D589" s="9" t="s">
        <v>111</v>
      </c>
    </row>
    <row r="590" spans="1:4" ht="25.5">
      <c r="A590" s="4">
        <v>8</v>
      </c>
      <c r="B590" s="5">
        <v>41378.805555555555</v>
      </c>
      <c r="C590" s="1" t="s">
        <v>578</v>
      </c>
      <c r="D590" s="9" t="s">
        <v>145</v>
      </c>
    </row>
    <row r="591" spans="1:4" ht="38.25">
      <c r="A591" s="4">
        <v>9</v>
      </c>
      <c r="B591" s="5">
        <v>41377.79513888889</v>
      </c>
      <c r="C591" s="1" t="s">
        <v>579</v>
      </c>
      <c r="D591" s="9" t="s">
        <v>111</v>
      </c>
    </row>
    <row r="592" spans="1:4" ht="38.25">
      <c r="A592" s="4">
        <v>10</v>
      </c>
      <c r="B592" s="5">
        <v>41377.16388888889</v>
      </c>
      <c r="C592" s="1" t="s">
        <v>580</v>
      </c>
      <c r="D592" s="9" t="s">
        <v>111</v>
      </c>
    </row>
    <row r="593" spans="1:3" ht="12.75">
      <c r="A593" s="4">
        <v>11</v>
      </c>
      <c r="B593" s="5">
        <v>41376.90555555555</v>
      </c>
      <c r="C593" s="1" t="s">
        <v>419</v>
      </c>
    </row>
    <row r="594" spans="1:4" ht="25.5">
      <c r="A594" s="4">
        <v>12</v>
      </c>
      <c r="B594" s="5">
        <v>41376.126388888886</v>
      </c>
      <c r="C594" s="1" t="s">
        <v>581</v>
      </c>
      <c r="D594" s="9" t="s">
        <v>146</v>
      </c>
    </row>
    <row r="595" spans="1:4" ht="38.25">
      <c r="A595" s="4">
        <v>13</v>
      </c>
      <c r="B595" s="5">
        <v>41372.06875</v>
      </c>
      <c r="C595" s="1" t="s">
        <v>70</v>
      </c>
      <c r="D595" s="9" t="s">
        <v>111</v>
      </c>
    </row>
    <row r="596" spans="1:4" ht="76.5">
      <c r="A596" s="4">
        <v>14</v>
      </c>
      <c r="B596" s="5">
        <v>41369.97708333333</v>
      </c>
      <c r="C596" s="1" t="s">
        <v>71</v>
      </c>
      <c r="D596" s="9" t="s">
        <v>131</v>
      </c>
    </row>
    <row r="597" spans="1:4" ht="38.25">
      <c r="A597" s="4">
        <v>15</v>
      </c>
      <c r="B597" s="5">
        <v>41368.87847222222</v>
      </c>
      <c r="C597" s="1" t="s">
        <v>72</v>
      </c>
      <c r="D597" s="9" t="s">
        <v>111</v>
      </c>
    </row>
    <row r="598" spans="1:4" ht="38.25">
      <c r="A598" s="4">
        <v>16</v>
      </c>
      <c r="B598" s="5">
        <v>41368.77916666667</v>
      </c>
      <c r="C598" s="1" t="s">
        <v>73</v>
      </c>
      <c r="D598" s="9" t="s">
        <v>111</v>
      </c>
    </row>
    <row r="599" spans="1:4" ht="38.25">
      <c r="A599" s="4">
        <v>17</v>
      </c>
      <c r="B599" s="5">
        <v>41368.711805555555</v>
      </c>
      <c r="C599" s="1" t="s">
        <v>74</v>
      </c>
      <c r="D599" s="9" t="s">
        <v>111</v>
      </c>
    </row>
    <row r="600" spans="1:4" ht="38.25">
      <c r="A600" s="4">
        <v>18</v>
      </c>
      <c r="B600" s="5">
        <v>41367.87777777778</v>
      </c>
      <c r="C600" s="1" t="s">
        <v>75</v>
      </c>
      <c r="D600" s="9" t="s">
        <v>111</v>
      </c>
    </row>
    <row r="601" spans="1:4" ht="38.25">
      <c r="A601" s="4">
        <v>20</v>
      </c>
      <c r="B601" s="5">
        <v>41366.191666666666</v>
      </c>
      <c r="C601" s="1" t="s">
        <v>76</v>
      </c>
      <c r="D601" s="9" t="s">
        <v>111</v>
      </c>
    </row>
    <row r="602" spans="1:4" ht="51">
      <c r="A602" s="4">
        <v>21</v>
      </c>
      <c r="B602" s="5">
        <v>41366.111805555556</v>
      </c>
      <c r="C602" s="1" t="s">
        <v>77</v>
      </c>
      <c r="D602" s="9" t="s">
        <v>147</v>
      </c>
    </row>
    <row r="603" spans="1:4" ht="25.5">
      <c r="A603" s="4">
        <v>22</v>
      </c>
      <c r="B603" s="5">
        <v>41365.904861111114</v>
      </c>
      <c r="C603" s="1" t="s">
        <v>78</v>
      </c>
      <c r="D603" s="9" t="s">
        <v>117</v>
      </c>
    </row>
    <row r="604" spans="1:4" ht="38.25">
      <c r="A604" s="4">
        <v>23</v>
      </c>
      <c r="B604" s="5">
        <v>41365.77222222222</v>
      </c>
      <c r="C604" s="1" t="s">
        <v>79</v>
      </c>
      <c r="D604" s="9" t="s">
        <v>111</v>
      </c>
    </row>
    <row r="605" spans="1:3" ht="12.75">
      <c r="A605" s="4">
        <v>24</v>
      </c>
      <c r="B605" s="5">
        <v>41365.725694444445</v>
      </c>
      <c r="C605" s="1" t="s">
        <v>418</v>
      </c>
    </row>
    <row r="606" spans="1:4" ht="38.25">
      <c r="A606" s="4">
        <v>25</v>
      </c>
      <c r="B606" s="5">
        <v>41365.68680555555</v>
      </c>
      <c r="C606" s="1" t="s">
        <v>80</v>
      </c>
      <c r="D606" s="9" t="s">
        <v>111</v>
      </c>
    </row>
    <row r="607" spans="1:4" ht="38.25">
      <c r="A607" s="4">
        <v>26</v>
      </c>
      <c r="B607" s="5">
        <v>41365.67152777778</v>
      </c>
      <c r="C607" s="1" t="s">
        <v>81</v>
      </c>
      <c r="D607" s="9" t="s">
        <v>111</v>
      </c>
    </row>
    <row r="608" spans="1:4" ht="25.5">
      <c r="A608" s="4">
        <v>27</v>
      </c>
      <c r="B608" s="5">
        <v>41363.91458333333</v>
      </c>
      <c r="C608" s="1" t="s">
        <v>82</v>
      </c>
      <c r="D608" s="9" t="s">
        <v>145</v>
      </c>
    </row>
    <row r="609" spans="1:4" ht="38.25">
      <c r="A609" s="4">
        <v>28</v>
      </c>
      <c r="B609" s="5">
        <v>41363.20277777778</v>
      </c>
      <c r="C609" s="1" t="s">
        <v>83</v>
      </c>
      <c r="D609" s="9" t="s">
        <v>111</v>
      </c>
    </row>
    <row r="610" spans="1:4" ht="140.25">
      <c r="A610" s="4">
        <v>29</v>
      </c>
      <c r="B610" s="5">
        <v>41359.24375</v>
      </c>
      <c r="C610" s="9" t="s">
        <v>148</v>
      </c>
      <c r="D610" s="9" t="s">
        <v>111</v>
      </c>
    </row>
    <row r="611" spans="1:4" ht="38.25">
      <c r="A611" s="4">
        <v>30</v>
      </c>
      <c r="B611" s="5">
        <v>41358.13125</v>
      </c>
      <c r="C611" s="1" t="s">
        <v>84</v>
      </c>
      <c r="D611" s="9" t="s">
        <v>111</v>
      </c>
    </row>
    <row r="612" spans="1:4" ht="38.25">
      <c r="A612" s="4">
        <v>31</v>
      </c>
      <c r="B612" s="5">
        <v>41355.13958333333</v>
      </c>
      <c r="C612" s="1" t="s">
        <v>85</v>
      </c>
      <c r="D612" s="9" t="s">
        <v>147</v>
      </c>
    </row>
    <row r="613" spans="1:4" ht="25.5">
      <c r="A613" s="4">
        <v>32</v>
      </c>
      <c r="B613" s="5">
        <v>41355.13125</v>
      </c>
      <c r="C613" s="1" t="s">
        <v>86</v>
      </c>
      <c r="D613" s="9" t="s">
        <v>112</v>
      </c>
    </row>
    <row r="614" spans="1:4" ht="51">
      <c r="A614" s="4">
        <v>33</v>
      </c>
      <c r="B614" s="5">
        <v>41355.104166666664</v>
      </c>
      <c r="C614" s="1" t="s">
        <v>87</v>
      </c>
      <c r="D614" s="9" t="s">
        <v>111</v>
      </c>
    </row>
    <row r="615" spans="1:4" ht="38.25">
      <c r="A615" s="4">
        <v>34</v>
      </c>
      <c r="B615" s="5">
        <v>41355.009722222225</v>
      </c>
      <c r="C615" s="1" t="s">
        <v>88</v>
      </c>
      <c r="D615" s="9" t="s">
        <v>111</v>
      </c>
    </row>
    <row r="616" spans="1:4" ht="38.25">
      <c r="A616" s="4">
        <v>35</v>
      </c>
      <c r="B616" s="5">
        <v>41354.96527777778</v>
      </c>
      <c r="C616" s="1" t="s">
        <v>89</v>
      </c>
      <c r="D616" s="9" t="s">
        <v>111</v>
      </c>
    </row>
    <row r="617" spans="1:4" ht="25.5">
      <c r="A617" s="4">
        <v>36</v>
      </c>
      <c r="B617" s="5">
        <v>41354.84027777778</v>
      </c>
      <c r="C617" s="1" t="s">
        <v>90</v>
      </c>
      <c r="D617" s="9" t="s">
        <v>131</v>
      </c>
    </row>
    <row r="618" spans="1:4" ht="38.25">
      <c r="A618" s="4">
        <v>37</v>
      </c>
      <c r="B618" s="5">
        <v>41354.82847222222</v>
      </c>
      <c r="C618" s="1" t="s">
        <v>91</v>
      </c>
      <c r="D618" s="9" t="s">
        <v>111</v>
      </c>
    </row>
    <row r="619" spans="1:4" ht="63.75">
      <c r="A619" s="4">
        <v>38</v>
      </c>
      <c r="B619" s="5">
        <v>41354.81805555556</v>
      </c>
      <c r="C619" s="1" t="s">
        <v>352</v>
      </c>
      <c r="D619" s="9" t="s">
        <v>111</v>
      </c>
    </row>
    <row r="622" spans="1:3" ht="24.75" customHeight="1">
      <c r="A622" s="37" t="s">
        <v>353</v>
      </c>
      <c r="B622" s="37" t="s">
        <v>353</v>
      </c>
      <c r="C622" s="37" t="s">
        <v>353</v>
      </c>
    </row>
    <row r="623" spans="1:3" ht="30" customHeight="1">
      <c r="A623" s="41" t="s">
        <v>184</v>
      </c>
      <c r="B623" s="41" t="s">
        <v>184</v>
      </c>
      <c r="C623" s="2" t="s">
        <v>185</v>
      </c>
    </row>
    <row r="624" spans="1:3" ht="12.75">
      <c r="A624" s="39"/>
      <c r="B624" s="39"/>
      <c r="C624" s="6">
        <v>35</v>
      </c>
    </row>
    <row r="625" spans="1:3" ht="12.75">
      <c r="A625" s="40" t="s">
        <v>186</v>
      </c>
      <c r="B625" s="40">
        <v>35</v>
      </c>
      <c r="C625" s="7">
        <v>35</v>
      </c>
    </row>
    <row r="626" spans="1:3" ht="12.75">
      <c r="A626" s="38" t="s">
        <v>187</v>
      </c>
      <c r="B626" s="38">
        <v>6</v>
      </c>
      <c r="C626" s="8">
        <v>6</v>
      </c>
    </row>
    <row r="627" spans="1:4" s="13" customFormat="1" ht="12.75">
      <c r="A627" s="10"/>
      <c r="B627" s="10"/>
      <c r="C627" s="11"/>
      <c r="D627" s="12"/>
    </row>
    <row r="628" spans="1:4" s="13" customFormat="1" ht="12.75">
      <c r="A628" s="10"/>
      <c r="B628" s="14" t="s">
        <v>414</v>
      </c>
      <c r="C628" s="11"/>
      <c r="D628" s="12"/>
    </row>
    <row r="629" spans="1:4" s="13" customFormat="1" ht="12.75">
      <c r="A629" s="10"/>
      <c r="B629" s="27" t="s">
        <v>130</v>
      </c>
      <c r="C629" s="11">
        <f>COUNTIF(D641:D675,"Technology")</f>
        <v>3</v>
      </c>
      <c r="D629" s="12"/>
    </row>
    <row r="630" spans="1:4" s="13" customFormat="1" ht="12.75">
      <c r="A630" s="10"/>
      <c r="B630" s="26" t="s">
        <v>152</v>
      </c>
      <c r="C630" s="11">
        <f>COUNTIF(D641:D675,"Tutoring")</f>
        <v>4</v>
      </c>
      <c r="D630" s="12"/>
    </row>
    <row r="631" spans="1:4" s="13" customFormat="1" ht="12.75">
      <c r="A631" s="10"/>
      <c r="B631" s="26" t="s">
        <v>98</v>
      </c>
      <c r="C631" s="11">
        <f>COUNTIF(D641:D675,"Communication")</f>
        <v>2</v>
      </c>
      <c r="D631" s="12"/>
    </row>
    <row r="632" spans="1:4" s="13" customFormat="1" ht="12.75">
      <c r="A632" s="10"/>
      <c r="B632" s="26" t="s">
        <v>150</v>
      </c>
      <c r="C632" s="11">
        <f>COUNTIF(D641:D675,"Classroom utilization")</f>
        <v>1</v>
      </c>
      <c r="D632" s="12"/>
    </row>
    <row r="633" spans="1:4" s="13" customFormat="1" ht="12.75">
      <c r="A633" s="10"/>
      <c r="B633" s="26" t="s">
        <v>151</v>
      </c>
      <c r="C633" s="11">
        <f>COUNTIF(D641:D675,"Classroom structure")</f>
        <v>2</v>
      </c>
      <c r="D633" s="12"/>
    </row>
    <row r="634" spans="1:4" s="13" customFormat="1" ht="12.75">
      <c r="A634" s="10"/>
      <c r="B634" s="26" t="s">
        <v>94</v>
      </c>
      <c r="C634" s="11">
        <f>COUNTIF(D641:D675,"Faculty")</f>
        <v>3</v>
      </c>
      <c r="D634" s="12"/>
    </row>
    <row r="635" spans="1:4" s="13" customFormat="1" ht="12.75">
      <c r="A635" s="10"/>
      <c r="B635" s="26" t="s">
        <v>105</v>
      </c>
      <c r="C635" s="11">
        <f>COUNTIF(D641:D675,"Academic Standards")</f>
        <v>3</v>
      </c>
      <c r="D635" s="12"/>
    </row>
    <row r="636" spans="1:4" s="13" customFormat="1" ht="12.75">
      <c r="A636" s="10"/>
      <c r="B636" s="26" t="s">
        <v>131</v>
      </c>
      <c r="C636" s="11">
        <f>COUNTIF(D641:D675,"Academic Standards")</f>
        <v>3</v>
      </c>
      <c r="D636" s="12"/>
    </row>
    <row r="637" spans="1:4" s="13" customFormat="1" ht="25.5">
      <c r="A637" s="10"/>
      <c r="B637" s="27" t="s">
        <v>106</v>
      </c>
      <c r="C637" s="11">
        <f>COUNTIF(D641:D675,"Positive learning environment")</f>
        <v>2</v>
      </c>
      <c r="D637" s="12"/>
    </row>
    <row r="638" spans="1:4" s="13" customFormat="1" ht="12.75">
      <c r="A638" s="10"/>
      <c r="B638" s="26" t="s">
        <v>117</v>
      </c>
      <c r="C638" s="11">
        <f>COUNTIF(D641:D675,"Quality &amp; Excellence")</f>
        <v>0</v>
      </c>
      <c r="D638" s="12"/>
    </row>
    <row r="640" spans="1:4" ht="12.75">
      <c r="A640" s="3" t="s">
        <v>188</v>
      </c>
      <c r="B640" s="3" t="s">
        <v>189</v>
      </c>
      <c r="C640" s="3" t="s">
        <v>190</v>
      </c>
      <c r="D640" s="3" t="s">
        <v>414</v>
      </c>
    </row>
    <row r="641" spans="1:4" ht="12.75">
      <c r="A641" s="4">
        <v>1</v>
      </c>
      <c r="B641" s="5">
        <v>41383.71666666667</v>
      </c>
      <c r="C641" s="1" t="s">
        <v>354</v>
      </c>
      <c r="D641" s="9" t="s">
        <v>130</v>
      </c>
    </row>
    <row r="642" spans="1:4" ht="38.25">
      <c r="A642" s="4">
        <v>2</v>
      </c>
      <c r="B642" s="5">
        <v>41382.79861111111</v>
      </c>
      <c r="C642" s="1" t="s">
        <v>355</v>
      </c>
      <c r="D642" s="9" t="s">
        <v>149</v>
      </c>
    </row>
    <row r="643" spans="1:4" ht="51">
      <c r="A643" s="4">
        <v>3</v>
      </c>
      <c r="B643" s="5">
        <v>41382.05</v>
      </c>
      <c r="C643" s="1" t="s">
        <v>356</v>
      </c>
      <c r="D643" s="9" t="s">
        <v>152</v>
      </c>
    </row>
    <row r="644" spans="1:4" ht="12.75">
      <c r="A644" s="4">
        <v>4</v>
      </c>
      <c r="B644" s="5">
        <v>41381.73333333333</v>
      </c>
      <c r="C644" s="1" t="s">
        <v>357</v>
      </c>
      <c r="D644" s="9" t="s">
        <v>152</v>
      </c>
    </row>
    <row r="645" spans="1:4" ht="12.75">
      <c r="A645" s="4">
        <v>5</v>
      </c>
      <c r="B645" s="5">
        <v>41380.868055555555</v>
      </c>
      <c r="C645" s="1" t="s">
        <v>358</v>
      </c>
      <c r="D645" s="9" t="s">
        <v>98</v>
      </c>
    </row>
    <row r="646" spans="1:4" ht="25.5">
      <c r="A646" s="4">
        <v>6</v>
      </c>
      <c r="B646" s="5">
        <v>41380.62986111111</v>
      </c>
      <c r="C646" s="1" t="s">
        <v>359</v>
      </c>
      <c r="D646" s="9" t="s">
        <v>150</v>
      </c>
    </row>
    <row r="647" spans="1:3" ht="12.75">
      <c r="A647" s="4">
        <v>7</v>
      </c>
      <c r="B647" s="5">
        <v>41379.15833333333</v>
      </c>
      <c r="C647" s="1" t="s">
        <v>418</v>
      </c>
    </row>
    <row r="648" spans="1:4" ht="12.75">
      <c r="A648" s="4">
        <v>8</v>
      </c>
      <c r="B648" s="5">
        <v>41378.805555555555</v>
      </c>
      <c r="C648" s="1" t="s">
        <v>360</v>
      </c>
      <c r="D648" s="9" t="s">
        <v>98</v>
      </c>
    </row>
    <row r="649" spans="1:4" ht="38.25">
      <c r="A649" s="4">
        <v>9</v>
      </c>
      <c r="B649" s="5">
        <v>41377.79513888889</v>
      </c>
      <c r="C649" s="1" t="s">
        <v>361</v>
      </c>
      <c r="D649" s="9" t="s">
        <v>94</v>
      </c>
    </row>
    <row r="650" spans="1:3" ht="12.75">
      <c r="A650" s="4">
        <v>10</v>
      </c>
      <c r="B650" s="5">
        <v>41377.16388888889</v>
      </c>
      <c r="C650" s="1" t="s">
        <v>419</v>
      </c>
    </row>
    <row r="651" spans="1:4" ht="25.5">
      <c r="A651" s="4">
        <v>11</v>
      </c>
      <c r="B651" s="5">
        <v>41376.126388888886</v>
      </c>
      <c r="C651" s="1" t="s">
        <v>362</v>
      </c>
      <c r="D651" s="9" t="s">
        <v>105</v>
      </c>
    </row>
    <row r="652" spans="1:4" ht="63.75">
      <c r="A652" s="4">
        <v>12</v>
      </c>
      <c r="B652" s="5">
        <v>41369.97708333333</v>
      </c>
      <c r="C652" s="1" t="s">
        <v>363</v>
      </c>
      <c r="D652" s="9" t="s">
        <v>151</v>
      </c>
    </row>
    <row r="653" spans="1:4" ht="25.5">
      <c r="A653" s="4">
        <v>13</v>
      </c>
      <c r="B653" s="5">
        <v>41368.87847222222</v>
      </c>
      <c r="C653" s="1" t="s">
        <v>364</v>
      </c>
      <c r="D653" s="9" t="s">
        <v>105</v>
      </c>
    </row>
    <row r="654" spans="1:4" ht="51">
      <c r="A654" s="4">
        <v>14</v>
      </c>
      <c r="B654" s="5">
        <v>41368.77916666667</v>
      </c>
      <c r="C654" s="1" t="s">
        <v>365</v>
      </c>
      <c r="D654" s="9" t="s">
        <v>131</v>
      </c>
    </row>
    <row r="655" spans="1:4" ht="12.75">
      <c r="A655" s="4">
        <v>15</v>
      </c>
      <c r="B655" s="5">
        <v>41368.711805555555</v>
      </c>
      <c r="C655" s="1" t="s">
        <v>366</v>
      </c>
      <c r="D655" s="9" t="s">
        <v>130</v>
      </c>
    </row>
    <row r="656" spans="1:4" ht="25.5">
      <c r="A656" s="4">
        <v>16</v>
      </c>
      <c r="B656" s="5">
        <v>41367.87777777778</v>
      </c>
      <c r="C656" s="1" t="s">
        <v>367</v>
      </c>
      <c r="D656" s="9" t="s">
        <v>105</v>
      </c>
    </row>
    <row r="657" spans="1:4" ht="25.5">
      <c r="A657" s="4">
        <v>17</v>
      </c>
      <c r="B657" s="5">
        <v>41367.856944444444</v>
      </c>
      <c r="C657" s="1" t="s">
        <v>13</v>
      </c>
      <c r="D657" s="9" t="s">
        <v>130</v>
      </c>
    </row>
    <row r="658" spans="1:4" ht="38.25">
      <c r="A658" s="4">
        <v>18</v>
      </c>
      <c r="B658" s="5">
        <v>41366.191666666666</v>
      </c>
      <c r="C658" s="1" t="s">
        <v>368</v>
      </c>
      <c r="D658" s="9" t="s">
        <v>105</v>
      </c>
    </row>
    <row r="659" spans="1:4" ht="89.25">
      <c r="A659" s="4">
        <v>19</v>
      </c>
      <c r="B659" s="5">
        <v>41366.111805555556</v>
      </c>
      <c r="C659" s="1" t="s">
        <v>369</v>
      </c>
      <c r="D659" s="9" t="s">
        <v>105</v>
      </c>
    </row>
    <row r="660" spans="1:4" ht="12.75">
      <c r="A660" s="4">
        <v>20</v>
      </c>
      <c r="B660" s="5">
        <v>41365.904861111114</v>
      </c>
      <c r="C660" s="1" t="s">
        <v>370</v>
      </c>
      <c r="D660" s="9" t="s">
        <v>152</v>
      </c>
    </row>
    <row r="661" spans="1:4" ht="12.75">
      <c r="A661" s="4">
        <v>21</v>
      </c>
      <c r="B661" s="5">
        <v>41365.77222222222</v>
      </c>
      <c r="C661" s="1" t="s">
        <v>371</v>
      </c>
      <c r="D661" s="9" t="s">
        <v>94</v>
      </c>
    </row>
    <row r="662" spans="1:3" ht="12.75">
      <c r="A662" s="4">
        <v>22</v>
      </c>
      <c r="B662" s="5">
        <v>41365.725694444445</v>
      </c>
      <c r="C662" s="1" t="s">
        <v>418</v>
      </c>
    </row>
    <row r="663" spans="1:4" ht="12.75">
      <c r="A663" s="4">
        <v>23</v>
      </c>
      <c r="B663" s="5">
        <v>41365.68680555555</v>
      </c>
      <c r="C663" s="1" t="s">
        <v>172</v>
      </c>
      <c r="D663" s="9" t="s">
        <v>152</v>
      </c>
    </row>
    <row r="664" spans="1:4" ht="25.5">
      <c r="A664" s="4">
        <v>24</v>
      </c>
      <c r="B664" s="5">
        <v>41363.91458333333</v>
      </c>
      <c r="C664" s="1" t="s">
        <v>173</v>
      </c>
      <c r="D664" s="9" t="s">
        <v>151</v>
      </c>
    </row>
    <row r="665" spans="1:4" ht="38.25">
      <c r="A665" s="4">
        <v>25</v>
      </c>
      <c r="B665" s="5">
        <v>41363.20277777778</v>
      </c>
      <c r="C665" s="1" t="s">
        <v>174</v>
      </c>
      <c r="D665" s="9" t="s">
        <v>111</v>
      </c>
    </row>
    <row r="666" spans="1:4" ht="38.25">
      <c r="A666" s="4">
        <v>26</v>
      </c>
      <c r="B666" s="5">
        <v>41359.24375</v>
      </c>
      <c r="C666" s="1" t="s">
        <v>175</v>
      </c>
      <c r="D666" s="9" t="s">
        <v>96</v>
      </c>
    </row>
    <row r="667" spans="1:4" ht="12.75">
      <c r="A667" s="4">
        <v>27</v>
      </c>
      <c r="B667" s="5">
        <v>41358.13125</v>
      </c>
      <c r="C667" s="1" t="s">
        <v>176</v>
      </c>
      <c r="D667" s="9" t="s">
        <v>94</v>
      </c>
    </row>
    <row r="668" spans="1:4" ht="38.25">
      <c r="A668" s="4">
        <v>28</v>
      </c>
      <c r="B668" s="5">
        <v>41355.13958333333</v>
      </c>
      <c r="C668" s="1" t="s">
        <v>177</v>
      </c>
      <c r="D668" s="9" t="s">
        <v>111</v>
      </c>
    </row>
    <row r="669" spans="1:4" ht="38.25">
      <c r="A669" s="4">
        <v>29</v>
      </c>
      <c r="B669" s="5">
        <v>41355.13125</v>
      </c>
      <c r="C669" s="1" t="s">
        <v>178</v>
      </c>
      <c r="D669" s="9" t="s">
        <v>138</v>
      </c>
    </row>
    <row r="670" spans="1:4" ht="25.5">
      <c r="A670" s="4">
        <v>30</v>
      </c>
      <c r="B670" s="5">
        <v>41355.104166666664</v>
      </c>
      <c r="C670" s="1" t="s">
        <v>179</v>
      </c>
      <c r="D670" s="9" t="s">
        <v>105</v>
      </c>
    </row>
    <row r="671" spans="1:4" ht="12.75">
      <c r="A671" s="4">
        <v>31</v>
      </c>
      <c r="B671" s="5">
        <v>41355.009722222225</v>
      </c>
      <c r="C671" s="1" t="s">
        <v>180</v>
      </c>
      <c r="D671" s="9" t="s">
        <v>153</v>
      </c>
    </row>
    <row r="672" spans="1:4" ht="25.5">
      <c r="A672" s="4">
        <v>32</v>
      </c>
      <c r="B672" s="5">
        <v>41354.96527777778</v>
      </c>
      <c r="C672" s="1" t="s">
        <v>181</v>
      </c>
      <c r="D672" s="9" t="s">
        <v>105</v>
      </c>
    </row>
    <row r="673" spans="1:4" ht="76.5">
      <c r="A673" s="4">
        <v>33</v>
      </c>
      <c r="B673" s="5">
        <v>41354.84027777778</v>
      </c>
      <c r="C673" s="1" t="s">
        <v>388</v>
      </c>
      <c r="D673" s="9" t="s">
        <v>131</v>
      </c>
    </row>
    <row r="674" spans="1:4" ht="25.5">
      <c r="A674" s="4">
        <v>34</v>
      </c>
      <c r="B674" s="5">
        <v>41354.82847222222</v>
      </c>
      <c r="C674" s="1" t="s">
        <v>389</v>
      </c>
      <c r="D674" s="9" t="s">
        <v>96</v>
      </c>
    </row>
    <row r="675" spans="1:4" ht="25.5">
      <c r="A675" s="4">
        <v>35</v>
      </c>
      <c r="B675" s="5">
        <v>41354.81805555556</v>
      </c>
      <c r="C675" s="1" t="s">
        <v>390</v>
      </c>
      <c r="D675" s="9" t="s">
        <v>131</v>
      </c>
    </row>
    <row r="678" spans="1:3" ht="24.75" customHeight="1">
      <c r="A678" s="37" t="s">
        <v>391</v>
      </c>
      <c r="B678" s="37" t="s">
        <v>391</v>
      </c>
      <c r="C678" s="37" t="s">
        <v>391</v>
      </c>
    </row>
    <row r="679" spans="1:3" ht="30" customHeight="1">
      <c r="A679" s="41" t="s">
        <v>184</v>
      </c>
      <c r="B679" s="41" t="s">
        <v>184</v>
      </c>
      <c r="C679" s="2" t="s">
        <v>185</v>
      </c>
    </row>
    <row r="680" spans="1:3" ht="12.75">
      <c r="A680" s="39"/>
      <c r="B680" s="39"/>
      <c r="C680" s="6">
        <v>27</v>
      </c>
    </row>
    <row r="681" spans="1:3" ht="12.75">
      <c r="A681" s="40" t="s">
        <v>186</v>
      </c>
      <c r="B681" s="40">
        <v>27</v>
      </c>
      <c r="C681" s="7">
        <v>27</v>
      </c>
    </row>
    <row r="682" spans="1:3" ht="12.75">
      <c r="A682" s="38" t="s">
        <v>187</v>
      </c>
      <c r="B682" s="38">
        <v>14</v>
      </c>
      <c r="C682" s="8">
        <v>14</v>
      </c>
    </row>
    <row r="684" spans="1:4" ht="12.75">
      <c r="A684" s="3" t="s">
        <v>188</v>
      </c>
      <c r="B684" s="3" t="s">
        <v>189</v>
      </c>
      <c r="C684" s="3" t="s">
        <v>190</v>
      </c>
      <c r="D684" s="3" t="s">
        <v>414</v>
      </c>
    </row>
    <row r="685" spans="1:4" ht="38.25">
      <c r="A685" s="4">
        <v>1</v>
      </c>
      <c r="B685" s="5">
        <v>41383.71666666667</v>
      </c>
      <c r="C685" s="1" t="s">
        <v>392</v>
      </c>
      <c r="D685" s="9" t="s">
        <v>159</v>
      </c>
    </row>
    <row r="686" spans="1:4" ht="25.5">
      <c r="A686" s="4">
        <v>2</v>
      </c>
      <c r="B686" s="5">
        <v>41382.79861111111</v>
      </c>
      <c r="C686" s="1" t="s">
        <v>393</v>
      </c>
      <c r="D686" s="9" t="s">
        <v>98</v>
      </c>
    </row>
    <row r="687" spans="1:4" ht="63.75">
      <c r="A687" s="4">
        <v>3</v>
      </c>
      <c r="B687" s="5">
        <v>41382.05</v>
      </c>
      <c r="C687" s="1" t="s">
        <v>394</v>
      </c>
      <c r="D687" s="9" t="s">
        <v>151</v>
      </c>
    </row>
    <row r="688" spans="1:3" ht="12.75">
      <c r="A688" s="4">
        <v>4</v>
      </c>
      <c r="B688" s="5">
        <v>41380.868055555555</v>
      </c>
      <c r="C688" s="1" t="s">
        <v>495</v>
      </c>
    </row>
    <row r="689" spans="1:4" ht="38.25">
      <c r="A689" s="4">
        <v>5</v>
      </c>
      <c r="B689" s="5">
        <v>41380.62986111111</v>
      </c>
      <c r="C689" s="1" t="s">
        <v>395</v>
      </c>
      <c r="D689" s="9" t="s">
        <v>159</v>
      </c>
    </row>
    <row r="690" spans="1:3" ht="12.75">
      <c r="A690" s="4">
        <v>6</v>
      </c>
      <c r="B690" s="5">
        <v>41379.15833333333</v>
      </c>
      <c r="C690" s="1" t="s">
        <v>489</v>
      </c>
    </row>
    <row r="691" spans="1:4" ht="38.25">
      <c r="A691" s="4">
        <v>7</v>
      </c>
      <c r="B691" s="5">
        <v>41377.79513888889</v>
      </c>
      <c r="C691" s="1" t="s">
        <v>396</v>
      </c>
      <c r="D691" s="9" t="s">
        <v>159</v>
      </c>
    </row>
    <row r="692" spans="1:3" ht="12.75">
      <c r="A692" s="4">
        <v>8</v>
      </c>
      <c r="B692" s="5">
        <v>41377.16388888889</v>
      </c>
      <c r="C692" s="1" t="s">
        <v>397</v>
      </c>
    </row>
    <row r="693" spans="1:4" ht="76.5">
      <c r="A693" s="4">
        <v>9</v>
      </c>
      <c r="B693" s="5">
        <v>41376.126388888886</v>
      </c>
      <c r="C693" s="1" t="s">
        <v>398</v>
      </c>
      <c r="D693" s="9" t="s">
        <v>96</v>
      </c>
    </row>
    <row r="694" spans="1:3" ht="12.75">
      <c r="A694" s="4">
        <v>10</v>
      </c>
      <c r="B694" s="5">
        <v>41368.87847222222</v>
      </c>
      <c r="C694" s="1" t="s">
        <v>399</v>
      </c>
    </row>
    <row r="695" spans="1:3" ht="12.75">
      <c r="A695" s="4">
        <v>11</v>
      </c>
      <c r="B695" s="5">
        <v>41367.87777777778</v>
      </c>
      <c r="C695" s="1" t="s">
        <v>400</v>
      </c>
    </row>
    <row r="696" spans="1:4" ht="38.25">
      <c r="A696" s="4">
        <v>12</v>
      </c>
      <c r="B696" s="5">
        <v>41367.856944444444</v>
      </c>
      <c r="C696" s="1" t="s">
        <v>401</v>
      </c>
      <c r="D696" s="9" t="s">
        <v>159</v>
      </c>
    </row>
    <row r="697" spans="1:3" ht="12.75">
      <c r="A697" s="4">
        <v>13</v>
      </c>
      <c r="B697" s="5">
        <v>41366.191666666666</v>
      </c>
      <c r="C697" s="1" t="s">
        <v>402</v>
      </c>
    </row>
    <row r="698" spans="1:4" ht="25.5">
      <c r="A698" s="4">
        <v>14</v>
      </c>
      <c r="B698" s="5">
        <v>41365.904861111114</v>
      </c>
      <c r="C698" s="1" t="s">
        <v>403</v>
      </c>
      <c r="D698" s="9" t="s">
        <v>117</v>
      </c>
    </row>
    <row r="699" spans="1:3" ht="12.75">
      <c r="A699" s="4">
        <v>15</v>
      </c>
      <c r="B699" s="5">
        <v>41365.77222222222</v>
      </c>
      <c r="C699" s="1" t="s">
        <v>489</v>
      </c>
    </row>
    <row r="700" spans="1:3" ht="12.75">
      <c r="A700" s="4">
        <v>16</v>
      </c>
      <c r="B700" s="5">
        <v>41365.725694444445</v>
      </c>
      <c r="C700" s="1" t="s">
        <v>489</v>
      </c>
    </row>
    <row r="701" spans="1:4" ht="38.25">
      <c r="A701" s="4">
        <v>17</v>
      </c>
      <c r="B701" s="5">
        <v>41363.20277777778</v>
      </c>
      <c r="C701" s="1" t="s">
        <v>404</v>
      </c>
      <c r="D701" s="9" t="s">
        <v>159</v>
      </c>
    </row>
    <row r="702" spans="1:3" ht="38.25">
      <c r="A702" s="4">
        <v>18</v>
      </c>
      <c r="B702" s="5">
        <v>41359.24375</v>
      </c>
      <c r="C702" s="1" t="s">
        <v>405</v>
      </c>
    </row>
    <row r="703" spans="1:4" ht="25.5">
      <c r="A703" s="4">
        <v>19</v>
      </c>
      <c r="B703" s="5">
        <v>41358.13125</v>
      </c>
      <c r="C703" s="1" t="s">
        <v>406</v>
      </c>
      <c r="D703" s="9" t="s">
        <v>112</v>
      </c>
    </row>
    <row r="704" spans="1:4" ht="38.25">
      <c r="A704" s="4">
        <v>20</v>
      </c>
      <c r="B704" s="5">
        <v>41355.13958333333</v>
      </c>
      <c r="C704" s="1" t="s">
        <v>407</v>
      </c>
      <c r="D704" s="9" t="s">
        <v>159</v>
      </c>
    </row>
    <row r="705" spans="1:4" ht="38.25">
      <c r="A705" s="4">
        <v>21</v>
      </c>
      <c r="B705" s="5">
        <v>41355.13125</v>
      </c>
      <c r="C705" s="1" t="s">
        <v>408</v>
      </c>
      <c r="D705" s="9" t="s">
        <v>159</v>
      </c>
    </row>
    <row r="706" spans="1:3" ht="12.75">
      <c r="A706" s="4">
        <v>22</v>
      </c>
      <c r="B706" s="5">
        <v>41355.104166666664</v>
      </c>
      <c r="C706" s="1" t="s">
        <v>409</v>
      </c>
    </row>
    <row r="707" spans="1:3" ht="12.75">
      <c r="A707" s="4">
        <v>23</v>
      </c>
      <c r="B707" s="5">
        <v>41355.009722222225</v>
      </c>
      <c r="C707" s="1" t="s">
        <v>514</v>
      </c>
    </row>
    <row r="708" spans="1:3" ht="12.75">
      <c r="A708" s="4">
        <v>24</v>
      </c>
      <c r="B708" s="5">
        <v>41354.96527777778</v>
      </c>
      <c r="C708" s="1" t="s">
        <v>410</v>
      </c>
    </row>
    <row r="709" spans="1:4" ht="63.75">
      <c r="A709" s="4">
        <v>25</v>
      </c>
      <c r="B709" s="5">
        <v>41354.84027777778</v>
      </c>
      <c r="C709" s="1" t="s">
        <v>411</v>
      </c>
      <c r="D709" s="9" t="s">
        <v>160</v>
      </c>
    </row>
    <row r="710" spans="1:3" ht="114.75">
      <c r="A710" s="4">
        <v>26</v>
      </c>
      <c r="B710" s="5">
        <v>41354.82847222222</v>
      </c>
      <c r="C710" s="1" t="s">
        <v>412</v>
      </c>
    </row>
    <row r="711" spans="1:4" ht="12.75">
      <c r="A711" s="4">
        <v>27</v>
      </c>
      <c r="B711" s="5">
        <v>41354.81805555556</v>
      </c>
      <c r="C711" s="1" t="s">
        <v>413</v>
      </c>
      <c r="D711" s="9" t="s">
        <v>194</v>
      </c>
    </row>
  </sheetData>
  <sheetProtection/>
  <mergeCells count="66">
    <mergeCell ref="A2:C2"/>
    <mergeCell ref="A362:B362"/>
    <mergeCell ref="A571:B571"/>
    <mergeCell ref="A4:B4"/>
    <mergeCell ref="A364:B364"/>
    <mergeCell ref="A69:B69"/>
    <mergeCell ref="A248:B248"/>
    <mergeCell ref="A71:B71"/>
    <mergeCell ref="A250:B250"/>
    <mergeCell ref="A573:B573"/>
    <mergeCell ref="A6:B6"/>
    <mergeCell ref="A189:C189"/>
    <mergeCell ref="A415:B415"/>
    <mergeCell ref="A191:B191"/>
    <mergeCell ref="A193:B193"/>
    <mergeCell ref="A518:B518"/>
    <mergeCell ref="A466:C466"/>
    <mergeCell ref="A468:B468"/>
    <mergeCell ref="A412:C412"/>
    <mergeCell ref="A622:C622"/>
    <mergeCell ref="A413:B413"/>
    <mergeCell ref="A624:B624"/>
    <mergeCell ref="A682:B682"/>
    <mergeCell ref="A626:B626"/>
    <mergeCell ref="A470:B470"/>
    <mergeCell ref="A679:B679"/>
    <mergeCell ref="A681:B681"/>
    <mergeCell ref="A517:B517"/>
    <mergeCell ref="A416:B416"/>
    <mergeCell ref="A1:C1"/>
    <mergeCell ref="A361:C361"/>
    <mergeCell ref="A570:B570"/>
    <mergeCell ref="A3:B3"/>
    <mergeCell ref="A363:B363"/>
    <mergeCell ref="A127:C127"/>
    <mergeCell ref="A310:B310"/>
    <mergeCell ref="A129:B129"/>
    <mergeCell ref="A312:B312"/>
    <mergeCell ref="A131:B131"/>
    <mergeCell ref="A572:B572"/>
    <mergeCell ref="A5:B5"/>
    <mergeCell ref="A365:B365"/>
    <mergeCell ref="A414:B414"/>
    <mergeCell ref="A190:B190"/>
    <mergeCell ref="A192:B192"/>
    <mergeCell ref="A569:C569"/>
    <mergeCell ref="A623:B623"/>
    <mergeCell ref="A625:B625"/>
    <mergeCell ref="A68:C68"/>
    <mergeCell ref="A519:B519"/>
    <mergeCell ref="A247:C247"/>
    <mergeCell ref="A70:B70"/>
    <mergeCell ref="A249:B249"/>
    <mergeCell ref="A72:B72"/>
    <mergeCell ref="A128:B128"/>
    <mergeCell ref="A130:B130"/>
    <mergeCell ref="A678:C678"/>
    <mergeCell ref="A251:B251"/>
    <mergeCell ref="A680:B680"/>
    <mergeCell ref="A469:B469"/>
    <mergeCell ref="A467:B467"/>
    <mergeCell ref="A516:C516"/>
    <mergeCell ref="A309:C309"/>
    <mergeCell ref="A520:B520"/>
    <mergeCell ref="A311:B311"/>
    <mergeCell ref="A313:B313"/>
  </mergeCells>
  <printOptions/>
  <pageMargins left="0" right="0" top="1" bottom="1" header="0.5" footer="0.5"/>
  <pageSetup horizontalDpi="600" verticalDpi="600" orientation="landscape" r:id="rId1"/>
  <headerFooter alignWithMargins="0">
    <oddFooter>&amp;LEnvironmental Scan&amp;CStudents (All Responses)&amp;RPage&amp;P</oddFooter>
  </headerFooter>
</worksheet>
</file>

<file path=xl/worksheets/sheet3.xml><?xml version="1.0" encoding="utf-8"?>
<worksheet xmlns="http://schemas.openxmlformats.org/spreadsheetml/2006/main" xmlns:r="http://schemas.openxmlformats.org/officeDocument/2006/relationships">
  <dimension ref="A1:D37"/>
  <sheetViews>
    <sheetView zoomScalePageLayoutView="0" workbookViewId="0" topLeftCell="A1">
      <selection activeCell="D1" sqref="D1"/>
    </sheetView>
  </sheetViews>
  <sheetFormatPr defaultColWidth="9.140625" defaultRowHeight="25.5" customHeight="1"/>
  <cols>
    <col min="1" max="1" width="10.7109375" style="0" customWidth="1"/>
    <col min="2" max="2" width="22.28125" style="0" customWidth="1"/>
    <col min="3" max="3" width="86.7109375" style="1" customWidth="1"/>
    <col min="4" max="4" width="15.421875" style="1" customWidth="1"/>
  </cols>
  <sheetData>
    <row r="1" spans="1:3" ht="25.5" customHeight="1">
      <c r="A1" s="42" t="s">
        <v>182</v>
      </c>
      <c r="B1" s="42" t="s">
        <v>182</v>
      </c>
      <c r="C1" s="42" t="s">
        <v>182</v>
      </c>
    </row>
    <row r="2" spans="1:3" ht="19.5" customHeight="1">
      <c r="A2" s="43" t="s">
        <v>157</v>
      </c>
      <c r="B2" s="43"/>
      <c r="C2" s="43"/>
    </row>
    <row r="3" spans="1:3" ht="25.5" customHeight="1">
      <c r="A3" s="37" t="s">
        <v>183</v>
      </c>
      <c r="B3" s="37" t="s">
        <v>183</v>
      </c>
      <c r="C3" s="37" t="s">
        <v>183</v>
      </c>
    </row>
    <row r="4" spans="1:3" ht="25.5" customHeight="1">
      <c r="A4" s="41" t="s">
        <v>184</v>
      </c>
      <c r="B4" s="41" t="s">
        <v>184</v>
      </c>
      <c r="C4" s="2" t="s">
        <v>185</v>
      </c>
    </row>
    <row r="5" spans="1:4" ht="25.5" customHeight="1">
      <c r="A5" s="4"/>
      <c r="B5" s="5">
        <v>41382.05</v>
      </c>
      <c r="C5" s="1" t="s">
        <v>194</v>
      </c>
      <c r="D5" s="1" t="s">
        <v>194</v>
      </c>
    </row>
    <row r="6" spans="1:4" ht="25.5" customHeight="1">
      <c r="A6" s="4"/>
      <c r="B6" s="5">
        <v>41380.62986111111</v>
      </c>
      <c r="C6" s="1" t="s">
        <v>197</v>
      </c>
      <c r="D6" s="1" t="s">
        <v>194</v>
      </c>
    </row>
    <row r="7" spans="1:4" ht="25.5" customHeight="1">
      <c r="A7" s="4"/>
      <c r="B7" s="5">
        <v>41378.80416666667</v>
      </c>
      <c r="C7" s="1" t="s">
        <v>194</v>
      </c>
      <c r="D7" s="1" t="s">
        <v>194</v>
      </c>
    </row>
    <row r="8" spans="1:4" ht="25.5" customHeight="1">
      <c r="A8" s="4"/>
      <c r="B8" s="5">
        <v>41365.68680555555</v>
      </c>
      <c r="C8" s="1" t="s">
        <v>216</v>
      </c>
      <c r="D8" s="1" t="s">
        <v>194</v>
      </c>
    </row>
    <row r="9" spans="1:4" ht="25.5" customHeight="1">
      <c r="A9" s="4"/>
      <c r="B9" s="5">
        <v>41355.13958333333</v>
      </c>
      <c r="C9" s="1" t="s">
        <v>223</v>
      </c>
      <c r="D9" s="1" t="s">
        <v>194</v>
      </c>
    </row>
    <row r="10" spans="1:4" ht="25.5" customHeight="1">
      <c r="A10" s="4"/>
      <c r="B10" s="5">
        <v>41354.81805555556</v>
      </c>
      <c r="C10" s="1" t="s">
        <v>230</v>
      </c>
      <c r="D10" s="1" t="s">
        <v>194</v>
      </c>
    </row>
    <row r="11" ht="18" customHeight="1"/>
    <row r="12" spans="1:3" ht="25.5" customHeight="1">
      <c r="A12" s="37" t="s">
        <v>231</v>
      </c>
      <c r="B12" s="37" t="s">
        <v>231</v>
      </c>
      <c r="C12" s="37" t="s">
        <v>231</v>
      </c>
    </row>
    <row r="13" ht="19.5" customHeight="1"/>
    <row r="14" spans="1:3" ht="25.5" customHeight="1">
      <c r="A14" s="37" t="s">
        <v>270</v>
      </c>
      <c r="B14" s="37" t="s">
        <v>270</v>
      </c>
      <c r="C14" s="37" t="s">
        <v>270</v>
      </c>
    </row>
    <row r="15" ht="18.75" customHeight="1"/>
    <row r="16" spans="1:3" ht="18.75" customHeight="1">
      <c r="A16" s="37" t="s">
        <v>311</v>
      </c>
      <c r="B16" s="37" t="s">
        <v>311</v>
      </c>
      <c r="C16" s="37" t="s">
        <v>311</v>
      </c>
    </row>
    <row r="17" ht="18.75" customHeight="1"/>
    <row r="18" spans="1:3" ht="18.75" customHeight="1">
      <c r="A18" s="37" t="s">
        <v>347</v>
      </c>
      <c r="B18" s="37" t="s">
        <v>347</v>
      </c>
      <c r="C18" s="37" t="s">
        <v>347</v>
      </c>
    </row>
    <row r="19" spans="1:4" ht="23.25" customHeight="1">
      <c r="A19" s="4">
        <v>6</v>
      </c>
      <c r="B19" s="5">
        <v>41380.62986111111</v>
      </c>
      <c r="C19" s="1" t="s">
        <v>1</v>
      </c>
      <c r="D19" s="1" t="s">
        <v>194</v>
      </c>
    </row>
    <row r="20" spans="1:4" ht="25.5" customHeight="1">
      <c r="A20" s="4">
        <v>38</v>
      </c>
      <c r="B20" s="5">
        <v>41354.81805555556</v>
      </c>
      <c r="C20" s="1" t="s">
        <v>382</v>
      </c>
      <c r="D20" s="1" t="s">
        <v>194</v>
      </c>
    </row>
    <row r="22" spans="1:3" ht="25.5" customHeight="1">
      <c r="A22" s="37" t="s">
        <v>383</v>
      </c>
      <c r="B22" s="37" t="s">
        <v>383</v>
      </c>
      <c r="C22" s="37" t="s">
        <v>383</v>
      </c>
    </row>
    <row r="23" ht="18.75" customHeight="1"/>
    <row r="24" spans="1:3" ht="18.75" customHeight="1">
      <c r="A24" s="37" t="s">
        <v>442</v>
      </c>
      <c r="B24" s="37" t="s">
        <v>442</v>
      </c>
      <c r="C24" s="37" t="s">
        <v>442</v>
      </c>
    </row>
    <row r="25" ht="18.75" customHeight="1"/>
    <row r="26" spans="1:3" ht="18.75" customHeight="1">
      <c r="A26" s="37" t="s">
        <v>471</v>
      </c>
      <c r="B26" s="37" t="s">
        <v>471</v>
      </c>
      <c r="C26" s="37" t="s">
        <v>471</v>
      </c>
    </row>
    <row r="27" ht="23.25" customHeight="1"/>
    <row r="28" spans="1:3" ht="23.25" customHeight="1">
      <c r="A28" s="37" t="s">
        <v>509</v>
      </c>
      <c r="B28" s="37" t="s">
        <v>509</v>
      </c>
      <c r="C28" s="37" t="s">
        <v>509</v>
      </c>
    </row>
    <row r="29" ht="18.75" customHeight="1"/>
    <row r="30" spans="1:3" ht="18.75" customHeight="1">
      <c r="A30" s="37" t="s">
        <v>537</v>
      </c>
      <c r="B30" s="37" t="s">
        <v>537</v>
      </c>
      <c r="C30" s="37" t="s">
        <v>537</v>
      </c>
    </row>
    <row r="31" ht="18" customHeight="1"/>
    <row r="32" spans="1:3" ht="18" customHeight="1">
      <c r="A32" s="37" t="s">
        <v>570</v>
      </c>
      <c r="B32" s="37" t="s">
        <v>570</v>
      </c>
      <c r="C32" s="37" t="s">
        <v>570</v>
      </c>
    </row>
    <row r="33" ht="19.5" customHeight="1"/>
    <row r="34" spans="1:3" ht="19.5" customHeight="1">
      <c r="A34" s="37" t="s">
        <v>353</v>
      </c>
      <c r="B34" s="37" t="s">
        <v>353</v>
      </c>
      <c r="C34" s="37" t="s">
        <v>353</v>
      </c>
    </row>
    <row r="35" ht="21" customHeight="1"/>
    <row r="36" spans="1:3" ht="21" customHeight="1">
      <c r="A36" s="37" t="s">
        <v>391</v>
      </c>
      <c r="B36" s="37" t="s">
        <v>391</v>
      </c>
      <c r="C36" s="37" t="s">
        <v>391</v>
      </c>
    </row>
    <row r="37" spans="1:4" ht="21" customHeight="1">
      <c r="A37" s="18">
        <v>27</v>
      </c>
      <c r="B37" s="19">
        <v>41354.81805555556</v>
      </c>
      <c r="C37" s="1" t="s">
        <v>413</v>
      </c>
      <c r="D37" s="9" t="s">
        <v>194</v>
      </c>
    </row>
    <row r="38" ht="21" customHeight="1"/>
    <row r="39" ht="21" customHeight="1"/>
    <row r="40" ht="21" customHeight="1"/>
    <row r="41" ht="21" customHeight="1"/>
    <row r="42" ht="21" customHeight="1"/>
    <row r="43" ht="21" customHeight="1"/>
    <row r="44" ht="21" customHeight="1"/>
  </sheetData>
  <sheetProtection/>
  <mergeCells count="16">
    <mergeCell ref="A12:C12"/>
    <mergeCell ref="A14:C14"/>
    <mergeCell ref="A26:C26"/>
    <mergeCell ref="A28:C28"/>
    <mergeCell ref="A1:C1"/>
    <mergeCell ref="A3:C3"/>
    <mergeCell ref="A4:B4"/>
    <mergeCell ref="A2:C2"/>
    <mergeCell ref="A24:C24"/>
    <mergeCell ref="A22:C22"/>
    <mergeCell ref="A18:C18"/>
    <mergeCell ref="A16:C16"/>
    <mergeCell ref="A36:C36"/>
    <mergeCell ref="A34:C34"/>
    <mergeCell ref="A32:C32"/>
    <mergeCell ref="A30:C30"/>
  </mergeCells>
  <printOptions/>
  <pageMargins left="0" right="0" top="0.75" bottom="0.75" header="0.3" footer="0.3"/>
  <pageSetup horizontalDpi="600" verticalDpi="600" orientation="landscape" r:id="rId1"/>
  <headerFooter alignWithMargins="0">
    <oddFooter>&amp;LEnvironmental Scan Survey&amp;CStudent Survey - sorted by theme "Parking"&amp;RPage&amp;P</oddFooter>
  </headerFooter>
</worksheet>
</file>

<file path=xl/worksheets/sheet4.xml><?xml version="1.0" encoding="utf-8"?>
<worksheet xmlns="http://schemas.openxmlformats.org/spreadsheetml/2006/main" xmlns:r="http://schemas.openxmlformats.org/officeDocument/2006/relationships">
  <dimension ref="A1:D516"/>
  <sheetViews>
    <sheetView zoomScalePageLayoutView="0" workbookViewId="0" topLeftCell="A1">
      <selection activeCell="G11" sqref="G11"/>
    </sheetView>
  </sheetViews>
  <sheetFormatPr defaultColWidth="9.140625" defaultRowHeight="28.5" customHeight="1"/>
  <cols>
    <col min="1" max="1" width="10.7109375" style="0" customWidth="1"/>
    <col min="2" max="2" width="27.140625" style="0" customWidth="1"/>
    <col min="3" max="3" width="83.421875" style="1" customWidth="1"/>
    <col min="4" max="4" width="15.421875" style="1" customWidth="1"/>
  </cols>
  <sheetData>
    <row r="1" spans="1:3" ht="24" customHeight="1">
      <c r="A1" s="42" t="s">
        <v>182</v>
      </c>
      <c r="B1" s="42" t="s">
        <v>182</v>
      </c>
      <c r="C1" s="42" t="s">
        <v>182</v>
      </c>
    </row>
    <row r="2" spans="1:4" ht="19.5" customHeight="1">
      <c r="A2" s="43" t="s">
        <v>161</v>
      </c>
      <c r="B2" s="43"/>
      <c r="C2" s="43"/>
      <c r="D2" s="43"/>
    </row>
    <row r="3" spans="1:3" ht="28.5" customHeight="1">
      <c r="A3" s="37" t="s">
        <v>183</v>
      </c>
      <c r="B3" s="37" t="s">
        <v>183</v>
      </c>
      <c r="C3" s="37" t="s">
        <v>183</v>
      </c>
    </row>
    <row r="4" spans="1:4" ht="43.5" customHeight="1">
      <c r="A4" s="18"/>
      <c r="B4" s="19">
        <v>41377.79513888889</v>
      </c>
      <c r="C4" s="1" t="s">
        <v>200</v>
      </c>
      <c r="D4" s="1" t="s">
        <v>95</v>
      </c>
    </row>
    <row r="5" spans="1:4" ht="49.5" customHeight="1">
      <c r="A5" s="18"/>
      <c r="B5" s="19">
        <v>41367.87777777778</v>
      </c>
      <c r="C5" s="1" t="s">
        <v>209</v>
      </c>
      <c r="D5" s="1" t="s">
        <v>95</v>
      </c>
    </row>
    <row r="6" spans="1:4" ht="49.5" customHeight="1">
      <c r="A6" s="18"/>
      <c r="B6" s="19">
        <v>41366.191666666666</v>
      </c>
      <c r="C6" s="1" t="s">
        <v>211</v>
      </c>
      <c r="D6" s="1" t="s">
        <v>95</v>
      </c>
    </row>
    <row r="7" spans="1:4" ht="28.5" customHeight="1">
      <c r="A7" s="18"/>
      <c r="B7" s="19">
        <v>41356.70763888889</v>
      </c>
      <c r="C7" s="1" t="s">
        <v>222</v>
      </c>
      <c r="D7" s="1" t="s">
        <v>95</v>
      </c>
    </row>
    <row r="8" spans="1:4" ht="39" customHeight="1">
      <c r="A8" s="18"/>
      <c r="B8" s="19">
        <v>41355.13125</v>
      </c>
      <c r="C8" s="1" t="s">
        <v>224</v>
      </c>
      <c r="D8" s="1" t="s">
        <v>95</v>
      </c>
    </row>
    <row r="9" ht="18.75" customHeight="1"/>
    <row r="10" spans="1:3" ht="28.5" customHeight="1">
      <c r="A10" s="37" t="s">
        <v>231</v>
      </c>
      <c r="B10" s="37" t="s">
        <v>231</v>
      </c>
      <c r="C10" s="37" t="s">
        <v>231</v>
      </c>
    </row>
    <row r="11" spans="1:4" ht="28.5" customHeight="1">
      <c r="A11" s="18"/>
      <c r="B11" s="19">
        <v>41383.71666666667</v>
      </c>
      <c r="C11" s="1" t="s">
        <v>232</v>
      </c>
      <c r="D11" s="9" t="s">
        <v>95</v>
      </c>
    </row>
    <row r="12" spans="1:4" ht="28.5" customHeight="1">
      <c r="A12" s="18"/>
      <c r="B12" s="19">
        <v>41382.79861111111</v>
      </c>
      <c r="C12" s="1" t="s">
        <v>234</v>
      </c>
      <c r="D12" s="9" t="s">
        <v>111</v>
      </c>
    </row>
    <row r="13" spans="1:4" ht="28.5" customHeight="1">
      <c r="A13" s="18"/>
      <c r="B13" s="19">
        <v>41382.05</v>
      </c>
      <c r="C13" s="1" t="s">
        <v>235</v>
      </c>
      <c r="D13" s="9" t="s">
        <v>95</v>
      </c>
    </row>
    <row r="14" spans="1:4" ht="28.5" customHeight="1">
      <c r="A14" s="18"/>
      <c r="B14" s="19">
        <v>41381.73333333333</v>
      </c>
      <c r="C14" s="1" t="s">
        <v>236</v>
      </c>
      <c r="D14" s="9" t="s">
        <v>95</v>
      </c>
    </row>
    <row r="15" spans="1:4" ht="28.5" customHeight="1">
      <c r="A15" s="18"/>
      <c r="B15" s="19">
        <v>41380.62986111111</v>
      </c>
      <c r="C15" s="1" t="s">
        <v>238</v>
      </c>
      <c r="D15" s="9" t="s">
        <v>95</v>
      </c>
    </row>
    <row r="16" spans="1:4" ht="28.5" customHeight="1">
      <c r="A16" s="18"/>
      <c r="B16" s="19">
        <v>41379.15833333333</v>
      </c>
      <c r="C16" s="1" t="s">
        <v>239</v>
      </c>
      <c r="D16" s="9" t="s">
        <v>95</v>
      </c>
    </row>
    <row r="17" spans="1:4" ht="28.5" customHeight="1">
      <c r="A17" s="18"/>
      <c r="B17" s="19">
        <v>41376.90555555555</v>
      </c>
      <c r="C17" s="1" t="s">
        <v>244</v>
      </c>
      <c r="D17" s="9" t="s">
        <v>95</v>
      </c>
    </row>
    <row r="18" spans="1:4" ht="28.5" customHeight="1">
      <c r="A18" s="18"/>
      <c r="B18" s="19">
        <v>41367.87777777778</v>
      </c>
      <c r="C18" s="1" t="s">
        <v>250</v>
      </c>
      <c r="D18" s="9" t="s">
        <v>95</v>
      </c>
    </row>
    <row r="19" spans="1:4" ht="28.5" customHeight="1">
      <c r="A19" s="18"/>
      <c r="B19" s="19">
        <v>41366.191666666666</v>
      </c>
      <c r="C19" s="1" t="s">
        <v>252</v>
      </c>
      <c r="D19" s="9" t="s">
        <v>95</v>
      </c>
    </row>
    <row r="20" spans="1:4" ht="28.5" customHeight="1">
      <c r="A20" s="18"/>
      <c r="B20" s="19">
        <v>41365.77222222222</v>
      </c>
      <c r="C20" s="1" t="s">
        <v>254</v>
      </c>
      <c r="D20" s="9" t="s">
        <v>95</v>
      </c>
    </row>
    <row r="21" spans="1:4" ht="28.5" customHeight="1">
      <c r="A21" s="18"/>
      <c r="B21" s="19">
        <v>41359.24375</v>
      </c>
      <c r="C21" s="1" t="s">
        <v>110</v>
      </c>
      <c r="D21" s="9" t="s">
        <v>95</v>
      </c>
    </row>
    <row r="22" spans="1:4" ht="28.5" customHeight="1">
      <c r="A22" s="18"/>
      <c r="B22" s="19">
        <v>41358.13125</v>
      </c>
      <c r="C22" s="1" t="s">
        <v>260</v>
      </c>
      <c r="D22" s="9" t="s">
        <v>95</v>
      </c>
    </row>
    <row r="23" spans="1:4" ht="28.5" customHeight="1">
      <c r="A23" s="18"/>
      <c r="B23" s="19">
        <v>41355.104166666664</v>
      </c>
      <c r="C23" s="1" t="s">
        <v>264</v>
      </c>
      <c r="D23" s="9" t="s">
        <v>95</v>
      </c>
    </row>
    <row r="24" spans="1:4" ht="28.5" customHeight="1">
      <c r="A24" s="18"/>
      <c r="B24" s="19">
        <v>41354.96527777778</v>
      </c>
      <c r="C24" s="1" t="s">
        <v>266</v>
      </c>
      <c r="D24" s="9" t="s">
        <v>95</v>
      </c>
    </row>
    <row r="25" spans="1:4" ht="28.5" customHeight="1">
      <c r="A25" s="18"/>
      <c r="B25" s="19">
        <v>41354.84027777778</v>
      </c>
      <c r="C25" s="1" t="s">
        <v>267</v>
      </c>
      <c r="D25" s="9" t="s">
        <v>95</v>
      </c>
    </row>
    <row r="27" spans="1:3" ht="28.5" customHeight="1">
      <c r="A27" s="37" t="s">
        <v>270</v>
      </c>
      <c r="B27" s="37" t="s">
        <v>270</v>
      </c>
      <c r="C27" s="37" t="s">
        <v>270</v>
      </c>
    </row>
    <row r="28" spans="1:4" ht="28.5" customHeight="1">
      <c r="A28" s="4">
        <v>1</v>
      </c>
      <c r="B28" s="5">
        <v>41383.71666666667</v>
      </c>
      <c r="C28" s="1" t="s">
        <v>271</v>
      </c>
      <c r="D28" s="9" t="s">
        <v>95</v>
      </c>
    </row>
    <row r="29" spans="1:4" ht="28.5" customHeight="1">
      <c r="A29" s="4">
        <v>2</v>
      </c>
      <c r="B29" s="5">
        <v>41382.802777777775</v>
      </c>
      <c r="C29" s="1" t="s">
        <v>272</v>
      </c>
      <c r="D29" s="9" t="s">
        <v>95</v>
      </c>
    </row>
    <row r="30" spans="1:4" ht="28.5" customHeight="1">
      <c r="A30" s="4">
        <v>5</v>
      </c>
      <c r="B30" s="5">
        <v>41381.73333333333</v>
      </c>
      <c r="C30" s="1" t="s">
        <v>275</v>
      </c>
      <c r="D30" s="9" t="s">
        <v>95</v>
      </c>
    </row>
    <row r="31" spans="1:4" ht="28.5" customHeight="1">
      <c r="A31" s="4">
        <v>8</v>
      </c>
      <c r="B31" s="5">
        <v>41379.15833333333</v>
      </c>
      <c r="C31" s="1" t="s">
        <v>278</v>
      </c>
      <c r="D31" s="9" t="s">
        <v>95</v>
      </c>
    </row>
    <row r="32" spans="1:4" ht="28.5" customHeight="1">
      <c r="A32" s="4">
        <v>9</v>
      </c>
      <c r="B32" s="5">
        <v>41378.805555555555</v>
      </c>
      <c r="C32" s="1" t="s">
        <v>279</v>
      </c>
      <c r="D32" s="9" t="s">
        <v>95</v>
      </c>
    </row>
    <row r="33" spans="1:4" ht="28.5" customHeight="1">
      <c r="A33" s="4">
        <v>10</v>
      </c>
      <c r="B33" s="5">
        <v>41378.80416666667</v>
      </c>
      <c r="C33" s="1" t="s">
        <v>280</v>
      </c>
      <c r="D33" s="1" t="s">
        <v>94</v>
      </c>
    </row>
    <row r="34" spans="1:4" ht="28.5" customHeight="1">
      <c r="A34" s="4">
        <v>11</v>
      </c>
      <c r="B34" s="5">
        <v>41377.79513888889</v>
      </c>
      <c r="C34" s="1" t="s">
        <v>281</v>
      </c>
      <c r="D34" s="1" t="s">
        <v>101</v>
      </c>
    </row>
    <row r="35" spans="1:4" ht="28.5" customHeight="1">
      <c r="A35" s="4">
        <v>12</v>
      </c>
      <c r="B35" s="5">
        <v>41377.16388888889</v>
      </c>
      <c r="C35" s="1" t="s">
        <v>282</v>
      </c>
      <c r="D35" s="9" t="s">
        <v>95</v>
      </c>
    </row>
    <row r="36" spans="1:4" ht="28.5" customHeight="1">
      <c r="A36" s="4">
        <v>13</v>
      </c>
      <c r="B36" s="5">
        <v>41376.90555555555</v>
      </c>
      <c r="C36" s="1" t="s">
        <v>283</v>
      </c>
      <c r="D36" s="1" t="s">
        <v>94</v>
      </c>
    </row>
    <row r="37" spans="1:4" ht="28.5" customHeight="1">
      <c r="A37" s="4">
        <v>14</v>
      </c>
      <c r="B37" s="5">
        <v>41376.126388888886</v>
      </c>
      <c r="C37" s="1" t="s">
        <v>284</v>
      </c>
      <c r="D37" s="9" t="s">
        <v>95</v>
      </c>
    </row>
    <row r="38" spans="1:4" ht="28.5" customHeight="1">
      <c r="A38" s="4">
        <v>15</v>
      </c>
      <c r="B38" s="5">
        <v>41372.06875</v>
      </c>
      <c r="C38" s="1" t="s">
        <v>285</v>
      </c>
      <c r="D38" s="1" t="s">
        <v>94</v>
      </c>
    </row>
    <row r="39" spans="1:4" ht="28.5" customHeight="1">
      <c r="A39" s="4">
        <v>16</v>
      </c>
      <c r="B39" s="5">
        <v>41369.97708333333</v>
      </c>
      <c r="C39" s="1" t="s">
        <v>286</v>
      </c>
      <c r="D39" s="1" t="s">
        <v>99</v>
      </c>
    </row>
    <row r="40" spans="1:4" ht="28.5" customHeight="1">
      <c r="A40" s="4">
        <v>17</v>
      </c>
      <c r="B40" s="5">
        <v>41368.87847222222</v>
      </c>
      <c r="C40" s="1" t="s">
        <v>287</v>
      </c>
      <c r="D40" s="9" t="s">
        <v>95</v>
      </c>
    </row>
    <row r="41" spans="1:4" ht="28.5" customHeight="1">
      <c r="A41" s="4">
        <v>18</v>
      </c>
      <c r="B41" s="5">
        <v>41368.77916666667</v>
      </c>
      <c r="C41" s="1" t="s">
        <v>288</v>
      </c>
      <c r="D41" s="1" t="s">
        <v>114</v>
      </c>
    </row>
    <row r="42" spans="1:4" ht="28.5" customHeight="1">
      <c r="A42" s="4">
        <v>19</v>
      </c>
      <c r="B42" s="5">
        <v>41368.711805555555</v>
      </c>
      <c r="C42" s="1" t="s">
        <v>289</v>
      </c>
      <c r="D42" s="1" t="s">
        <v>94</v>
      </c>
    </row>
    <row r="43" spans="1:4" ht="28.5" customHeight="1">
      <c r="A43" s="4">
        <v>20</v>
      </c>
      <c r="B43" s="5">
        <v>41367.87777777778</v>
      </c>
      <c r="C43" s="1" t="s">
        <v>290</v>
      </c>
      <c r="D43" s="1" t="s">
        <v>94</v>
      </c>
    </row>
    <row r="44" spans="1:4" ht="28.5" customHeight="1">
      <c r="A44" s="4">
        <v>21</v>
      </c>
      <c r="B44" s="5">
        <v>41367.856944444444</v>
      </c>
      <c r="C44" s="1" t="s">
        <v>291</v>
      </c>
      <c r="D44" s="9" t="s">
        <v>97</v>
      </c>
    </row>
    <row r="45" spans="1:4" ht="28.5" customHeight="1">
      <c r="A45" s="4">
        <v>22</v>
      </c>
      <c r="B45" s="5">
        <v>41366.191666666666</v>
      </c>
      <c r="C45" s="1" t="s">
        <v>292</v>
      </c>
      <c r="D45" s="9" t="s">
        <v>95</v>
      </c>
    </row>
    <row r="46" spans="1:4" ht="28.5" customHeight="1">
      <c r="A46" s="4">
        <v>23</v>
      </c>
      <c r="B46" s="5">
        <v>41366.111805555556</v>
      </c>
      <c r="C46" s="1" t="s">
        <v>293</v>
      </c>
      <c r="D46" s="1" t="s">
        <v>94</v>
      </c>
    </row>
    <row r="47" spans="1:4" ht="28.5" customHeight="1">
      <c r="A47" s="4">
        <v>24</v>
      </c>
      <c r="B47" s="5">
        <v>41365.904861111114</v>
      </c>
      <c r="C47" s="1" t="s">
        <v>294</v>
      </c>
      <c r="D47" s="9" t="s">
        <v>95</v>
      </c>
    </row>
    <row r="48" spans="1:4" ht="28.5" customHeight="1">
      <c r="A48" s="4">
        <v>25</v>
      </c>
      <c r="B48" s="5">
        <v>41365.77222222222</v>
      </c>
      <c r="C48" s="1" t="s">
        <v>295</v>
      </c>
      <c r="D48" s="1" t="s">
        <v>109</v>
      </c>
    </row>
    <row r="49" spans="1:4" ht="28.5" customHeight="1">
      <c r="A49" s="4">
        <v>26</v>
      </c>
      <c r="B49" s="5">
        <v>41365.725694444445</v>
      </c>
      <c r="C49" s="1" t="s">
        <v>296</v>
      </c>
      <c r="D49" s="1" t="s">
        <v>100</v>
      </c>
    </row>
    <row r="50" spans="1:4" ht="28.5" customHeight="1">
      <c r="A50" s="4">
        <v>27</v>
      </c>
      <c r="B50" s="5">
        <v>41365.68680555555</v>
      </c>
      <c r="C50" s="1" t="s">
        <v>297</v>
      </c>
      <c r="D50" s="9" t="s">
        <v>115</v>
      </c>
    </row>
    <row r="51" spans="1:4" ht="28.5" customHeight="1">
      <c r="A51" s="4">
        <v>28</v>
      </c>
      <c r="B51" s="5">
        <v>41365.67152777778</v>
      </c>
      <c r="C51" s="1" t="s">
        <v>298</v>
      </c>
      <c r="D51" s="9" t="s">
        <v>95</v>
      </c>
    </row>
    <row r="52" spans="1:4" ht="28.5" customHeight="1">
      <c r="A52" s="4">
        <v>29</v>
      </c>
      <c r="B52" s="5">
        <v>41363.91458333333</v>
      </c>
      <c r="C52" s="1" t="s">
        <v>299</v>
      </c>
      <c r="D52" s="9" t="s">
        <v>109</v>
      </c>
    </row>
    <row r="53" spans="1:4" ht="28.5" customHeight="1">
      <c r="A53" s="4">
        <v>30</v>
      </c>
      <c r="B53" s="5">
        <v>41363.20277777778</v>
      </c>
      <c r="C53" s="9" t="s">
        <v>116</v>
      </c>
      <c r="D53" s="9" t="s">
        <v>94</v>
      </c>
    </row>
    <row r="54" spans="1:4" ht="28.5" customHeight="1">
      <c r="A54" s="4">
        <v>31</v>
      </c>
      <c r="B54" s="5">
        <v>41359.24375</v>
      </c>
      <c r="C54" s="1" t="s">
        <v>300</v>
      </c>
      <c r="D54" s="9" t="s">
        <v>94</v>
      </c>
    </row>
    <row r="55" spans="1:4" ht="28.5" customHeight="1">
      <c r="A55" s="4">
        <v>32</v>
      </c>
      <c r="B55" s="5">
        <v>41358.13125</v>
      </c>
      <c r="C55" s="1" t="s">
        <v>301</v>
      </c>
      <c r="D55" s="9" t="s">
        <v>115</v>
      </c>
    </row>
    <row r="56" spans="1:4" ht="28.5" customHeight="1">
      <c r="A56" s="4">
        <v>33</v>
      </c>
      <c r="B56" s="5">
        <v>41356.70763888889</v>
      </c>
      <c r="C56" s="1" t="s">
        <v>302</v>
      </c>
      <c r="D56" s="9" t="s">
        <v>109</v>
      </c>
    </row>
    <row r="57" spans="1:4" ht="28.5" customHeight="1">
      <c r="A57" s="4">
        <v>34</v>
      </c>
      <c r="B57" s="5">
        <v>41355.13958333333</v>
      </c>
      <c r="C57" s="1" t="s">
        <v>303</v>
      </c>
      <c r="D57" s="9" t="s">
        <v>117</v>
      </c>
    </row>
    <row r="58" spans="1:4" ht="28.5" customHeight="1">
      <c r="A58" s="4">
        <v>35</v>
      </c>
      <c r="B58" s="5">
        <v>41355.13125</v>
      </c>
      <c r="C58" s="1" t="s">
        <v>304</v>
      </c>
      <c r="D58" s="9" t="s">
        <v>118</v>
      </c>
    </row>
    <row r="59" spans="1:4" ht="28.5" customHeight="1">
      <c r="A59" s="4">
        <v>36</v>
      </c>
      <c r="B59" s="5">
        <v>41355.104166666664</v>
      </c>
      <c r="C59" s="1" t="s">
        <v>305</v>
      </c>
      <c r="D59" s="9" t="s">
        <v>115</v>
      </c>
    </row>
    <row r="60" spans="1:4" ht="28.5" customHeight="1">
      <c r="A60" s="4">
        <v>37</v>
      </c>
      <c r="B60" s="5">
        <v>41355.009722222225</v>
      </c>
      <c r="C60" s="1" t="s">
        <v>306</v>
      </c>
      <c r="D60" s="9" t="s">
        <v>117</v>
      </c>
    </row>
    <row r="61" spans="1:4" ht="28.5" customHeight="1">
      <c r="A61" s="4">
        <v>38</v>
      </c>
      <c r="B61" s="5">
        <v>41354.96527777778</v>
      </c>
      <c r="C61" s="1" t="s">
        <v>307</v>
      </c>
      <c r="D61" s="9" t="s">
        <v>95</v>
      </c>
    </row>
    <row r="62" spans="1:4" ht="28.5" customHeight="1">
      <c r="A62" s="4">
        <v>39</v>
      </c>
      <c r="B62" s="5">
        <v>41354.84027777778</v>
      </c>
      <c r="C62" s="1" t="s">
        <v>308</v>
      </c>
      <c r="D62" s="9" t="s">
        <v>97</v>
      </c>
    </row>
    <row r="63" spans="1:4" ht="28.5" customHeight="1">
      <c r="A63" s="4">
        <v>40</v>
      </c>
      <c r="B63" s="5">
        <v>41354.82847222222</v>
      </c>
      <c r="C63" s="1" t="s">
        <v>309</v>
      </c>
      <c r="D63" s="9" t="s">
        <v>119</v>
      </c>
    </row>
    <row r="64" spans="1:4" ht="28.5" customHeight="1">
      <c r="A64" s="4">
        <v>41</v>
      </c>
      <c r="B64" s="5">
        <v>41354.81805555556</v>
      </c>
      <c r="C64" s="1" t="s">
        <v>310</v>
      </c>
      <c r="D64" s="9" t="s">
        <v>101</v>
      </c>
    </row>
    <row r="67" spans="1:3" ht="28.5" customHeight="1">
      <c r="A67" s="37" t="s">
        <v>311</v>
      </c>
      <c r="B67" s="37" t="s">
        <v>311</v>
      </c>
      <c r="C67" s="37" t="s">
        <v>311</v>
      </c>
    </row>
    <row r="68" spans="1:3" ht="28.5" customHeight="1">
      <c r="A68" s="41" t="s">
        <v>184</v>
      </c>
      <c r="B68" s="41" t="s">
        <v>184</v>
      </c>
      <c r="C68" s="2" t="s">
        <v>185</v>
      </c>
    </row>
    <row r="69" spans="1:3" ht="28.5" customHeight="1">
      <c r="A69" s="39"/>
      <c r="B69" s="39"/>
      <c r="C69" s="6">
        <v>37</v>
      </c>
    </row>
    <row r="70" spans="1:3" ht="28.5" customHeight="1">
      <c r="A70" s="40" t="s">
        <v>186</v>
      </c>
      <c r="B70" s="40">
        <v>37</v>
      </c>
      <c r="C70" s="7">
        <v>37</v>
      </c>
    </row>
    <row r="71" spans="1:3" ht="28.5" customHeight="1">
      <c r="A71" s="38" t="s">
        <v>187</v>
      </c>
      <c r="B71" s="38">
        <v>4</v>
      </c>
      <c r="C71" s="8">
        <v>4</v>
      </c>
    </row>
    <row r="72" spans="1:4" s="23" customFormat="1" ht="28.5" customHeight="1">
      <c r="A72" s="24"/>
      <c r="B72" s="22" t="s">
        <v>154</v>
      </c>
      <c r="C72" s="25"/>
      <c r="D72" s="16"/>
    </row>
    <row r="73" spans="1:4" s="23" customFormat="1" ht="28.5" customHeight="1">
      <c r="A73" s="24"/>
      <c r="B73" s="15" t="s">
        <v>158</v>
      </c>
      <c r="C73" s="25">
        <f>COUNTIF(D20:D122,"Positive Learning Environment")</f>
        <v>30</v>
      </c>
      <c r="D73" s="16"/>
    </row>
    <row r="74" spans="1:4" s="23" customFormat="1" ht="28.5" customHeight="1">
      <c r="A74" s="24"/>
      <c r="B74" s="15" t="s">
        <v>94</v>
      </c>
      <c r="C74" s="25">
        <f>COUNTIF(D86:D122,"Faculty")</f>
        <v>2</v>
      </c>
      <c r="D74" s="16"/>
    </row>
    <row r="75" spans="1:4" s="23" customFormat="1" ht="28.5" customHeight="1">
      <c r="A75" s="24"/>
      <c r="B75" s="15" t="s">
        <v>115</v>
      </c>
      <c r="C75" s="25">
        <f>COUNTIF(D86:D122,"Community Programs")</f>
        <v>3</v>
      </c>
      <c r="D75" s="16"/>
    </row>
    <row r="76" spans="1:4" s="23" customFormat="1" ht="28.5" customHeight="1">
      <c r="A76" s="24"/>
      <c r="B76" s="15" t="s">
        <v>99</v>
      </c>
      <c r="C76" s="25">
        <f>COUNTIF(D86:D122,"Access/Cost")</f>
        <v>5</v>
      </c>
      <c r="D76" s="16"/>
    </row>
    <row r="77" spans="1:4" s="23" customFormat="1" ht="28.5" customHeight="1">
      <c r="A77" s="24"/>
      <c r="B77" s="15" t="s">
        <v>118</v>
      </c>
      <c r="C77" s="25">
        <f>COUNTIF(D86:D122,"Staff")</f>
        <v>2</v>
      </c>
      <c r="D77" s="16"/>
    </row>
    <row r="78" spans="1:4" s="23" customFormat="1" ht="28.5" customHeight="1">
      <c r="A78" s="24"/>
      <c r="B78" s="15" t="s">
        <v>96</v>
      </c>
      <c r="C78" s="25">
        <f>COUNTIF(D86:D122,"Flexible Course Schedule")</f>
        <v>2</v>
      </c>
      <c r="D78" s="16"/>
    </row>
    <row r="79" spans="1:4" s="23" customFormat="1" ht="28.5" customHeight="1">
      <c r="A79" s="24"/>
      <c r="B79" s="15" t="s">
        <v>101</v>
      </c>
      <c r="C79" s="25">
        <f>COUNTIF(D86:D122,"Class size")</f>
        <v>1</v>
      </c>
      <c r="D79" s="16"/>
    </row>
    <row r="80" spans="1:4" s="23" customFormat="1" ht="28.5" customHeight="1">
      <c r="A80" s="24"/>
      <c r="B80" s="15" t="s">
        <v>112</v>
      </c>
      <c r="C80" s="25">
        <f>COUNTIF(D86:D122,"RRCC changed my life!")</f>
        <v>1</v>
      </c>
      <c r="D80" s="16"/>
    </row>
    <row r="81" spans="1:4" s="23" customFormat="1" ht="28.5" customHeight="1">
      <c r="A81" s="24"/>
      <c r="B81" s="15" t="s">
        <v>105</v>
      </c>
      <c r="C81" s="25">
        <f>COUNTIF(D87:D123,"Student Services")</f>
        <v>1</v>
      </c>
      <c r="D81" s="16"/>
    </row>
    <row r="82" spans="1:4" s="23" customFormat="1" ht="28.5" customHeight="1">
      <c r="A82" s="24"/>
      <c r="B82" s="15" t="s">
        <v>130</v>
      </c>
      <c r="C82" s="25">
        <f>COUNTIF(D87:D123,"Technology")</f>
        <v>1</v>
      </c>
      <c r="D82" s="16"/>
    </row>
    <row r="83" spans="1:4" s="23" customFormat="1" ht="28.5" customHeight="1">
      <c r="A83" s="24"/>
      <c r="B83" s="15" t="s">
        <v>153</v>
      </c>
      <c r="C83" s="25" t="s">
        <v>153</v>
      </c>
      <c r="D83" s="16"/>
    </row>
    <row r="85" spans="1:4" ht="28.5" customHeight="1">
      <c r="A85" s="3" t="s">
        <v>188</v>
      </c>
      <c r="B85" s="3" t="s">
        <v>189</v>
      </c>
      <c r="C85" s="3" t="s">
        <v>190</v>
      </c>
      <c r="D85" s="3" t="s">
        <v>414</v>
      </c>
    </row>
    <row r="86" spans="1:4" ht="28.5" customHeight="1">
      <c r="A86" s="4">
        <v>1</v>
      </c>
      <c r="B86" s="5">
        <v>41383.71666666667</v>
      </c>
      <c r="C86" s="1" t="s">
        <v>312</v>
      </c>
      <c r="D86" s="9" t="s">
        <v>95</v>
      </c>
    </row>
    <row r="87" spans="1:4" ht="28.5" customHeight="1">
      <c r="A87" s="4">
        <v>2</v>
      </c>
      <c r="B87" s="5">
        <v>41382.802777777775</v>
      </c>
      <c r="C87" s="1" t="s">
        <v>313</v>
      </c>
      <c r="D87" s="9" t="s">
        <v>99</v>
      </c>
    </row>
    <row r="88" spans="1:4" ht="28.5" customHeight="1">
      <c r="A88" s="4">
        <v>3</v>
      </c>
      <c r="B88" s="5">
        <v>41382.79861111111</v>
      </c>
      <c r="C88" s="1" t="s">
        <v>314</v>
      </c>
      <c r="D88" s="9" t="s">
        <v>96</v>
      </c>
    </row>
    <row r="89" spans="1:4" ht="28.5" customHeight="1">
      <c r="A89" s="4">
        <v>4</v>
      </c>
      <c r="B89" s="5">
        <v>41382.05</v>
      </c>
      <c r="C89" s="1" t="s">
        <v>315</v>
      </c>
      <c r="D89" s="9" t="s">
        <v>95</v>
      </c>
    </row>
    <row r="90" spans="1:4" ht="28.5" customHeight="1">
      <c r="A90" s="4">
        <v>5</v>
      </c>
      <c r="B90" s="5">
        <v>41381.73333333333</v>
      </c>
      <c r="C90" s="1" t="s">
        <v>316</v>
      </c>
      <c r="D90" s="9" t="s">
        <v>95</v>
      </c>
    </row>
    <row r="91" spans="1:4" ht="28.5" customHeight="1">
      <c r="A91" s="4">
        <v>6</v>
      </c>
      <c r="B91" s="5">
        <v>41380.868055555555</v>
      </c>
      <c r="C91" s="1" t="s">
        <v>317</v>
      </c>
      <c r="D91" s="9" t="s">
        <v>95</v>
      </c>
    </row>
    <row r="92" spans="1:4" ht="28.5" customHeight="1">
      <c r="A92" s="4">
        <v>7</v>
      </c>
      <c r="B92" s="5">
        <v>41380.62986111111</v>
      </c>
      <c r="C92" s="1" t="s">
        <v>318</v>
      </c>
      <c r="D92" s="9" t="s">
        <v>95</v>
      </c>
    </row>
    <row r="93" spans="1:4" ht="28.5" customHeight="1">
      <c r="A93" s="4">
        <v>8</v>
      </c>
      <c r="B93" s="5">
        <v>41379.15833333333</v>
      </c>
      <c r="C93" s="1" t="s">
        <v>319</v>
      </c>
      <c r="D93" s="9" t="s">
        <v>95</v>
      </c>
    </row>
    <row r="94" spans="1:4" ht="28.5" customHeight="1">
      <c r="A94" s="4">
        <v>9</v>
      </c>
      <c r="B94" s="5">
        <v>41378.805555555555</v>
      </c>
      <c r="C94" s="1" t="s">
        <v>320</v>
      </c>
      <c r="D94" s="9" t="s">
        <v>94</v>
      </c>
    </row>
    <row r="95" spans="1:4" ht="28.5" customHeight="1">
      <c r="A95" s="4">
        <v>10</v>
      </c>
      <c r="B95" s="5">
        <v>41377.79513888889</v>
      </c>
      <c r="C95" s="1" t="s">
        <v>321</v>
      </c>
      <c r="D95" s="9" t="s">
        <v>96</v>
      </c>
    </row>
    <row r="96" spans="1:4" ht="28.5" customHeight="1">
      <c r="A96" s="4">
        <v>11</v>
      </c>
      <c r="B96" s="5">
        <v>41377.16388888889</v>
      </c>
      <c r="C96" s="1" t="s">
        <v>322</v>
      </c>
      <c r="D96" s="9" t="s">
        <v>105</v>
      </c>
    </row>
    <row r="97" spans="1:4" ht="28.5" customHeight="1">
      <c r="A97" s="4">
        <v>12</v>
      </c>
      <c r="B97" s="5">
        <v>41376.90555555555</v>
      </c>
      <c r="C97" s="9" t="s">
        <v>120</v>
      </c>
      <c r="D97" s="9" t="s">
        <v>112</v>
      </c>
    </row>
    <row r="98" spans="1:4" ht="28.5" customHeight="1">
      <c r="A98" s="4">
        <v>13</v>
      </c>
      <c r="B98" s="5">
        <v>41376.126388888886</v>
      </c>
      <c r="C98" s="1" t="s">
        <v>323</v>
      </c>
      <c r="D98" s="9" t="s">
        <v>121</v>
      </c>
    </row>
    <row r="99" spans="1:3" ht="28.5" customHeight="1">
      <c r="A99" s="4">
        <v>14</v>
      </c>
      <c r="B99" s="5">
        <v>41369.97708333333</v>
      </c>
      <c r="C99" s="1" t="s">
        <v>324</v>
      </c>
    </row>
    <row r="100" spans="1:4" ht="28.5" customHeight="1">
      <c r="A100" s="4">
        <v>15</v>
      </c>
      <c r="B100" s="5">
        <v>41368.87847222222</v>
      </c>
      <c r="C100" s="1" t="s">
        <v>325</v>
      </c>
      <c r="D100" s="9" t="s">
        <v>130</v>
      </c>
    </row>
    <row r="101" spans="1:4" ht="28.5" customHeight="1">
      <c r="A101" s="4">
        <v>16</v>
      </c>
      <c r="B101" s="5">
        <v>41368.77916666667</v>
      </c>
      <c r="C101" s="1" t="s">
        <v>326</v>
      </c>
      <c r="D101" s="9" t="s">
        <v>121</v>
      </c>
    </row>
    <row r="102" spans="1:4" ht="28.5" customHeight="1">
      <c r="A102" s="4">
        <v>17</v>
      </c>
      <c r="B102" s="5">
        <v>41368.711805555555</v>
      </c>
      <c r="C102" s="1" t="s">
        <v>327</v>
      </c>
      <c r="D102" s="9" t="s">
        <v>122</v>
      </c>
    </row>
    <row r="103" spans="1:4" ht="28.5" customHeight="1">
      <c r="A103" s="4">
        <v>18</v>
      </c>
      <c r="B103" s="5">
        <v>41367.87777777778</v>
      </c>
      <c r="C103" s="1" t="s">
        <v>328</v>
      </c>
      <c r="D103" s="9" t="s">
        <v>115</v>
      </c>
    </row>
    <row r="104" spans="1:4" ht="28.5" customHeight="1">
      <c r="A104" s="4">
        <v>19</v>
      </c>
      <c r="B104" s="5">
        <v>41367.856944444444</v>
      </c>
      <c r="C104" s="9" t="s">
        <v>123</v>
      </c>
      <c r="D104" s="9" t="s">
        <v>118</v>
      </c>
    </row>
    <row r="105" spans="1:4" ht="28.5" customHeight="1">
      <c r="A105" s="4">
        <v>20</v>
      </c>
      <c r="B105" s="5">
        <v>41366.191666666666</v>
      </c>
      <c r="C105" s="1" t="s">
        <v>329</v>
      </c>
      <c r="D105" s="9" t="s">
        <v>95</v>
      </c>
    </row>
    <row r="106" spans="1:4" ht="28.5" customHeight="1">
      <c r="A106" s="4">
        <v>21</v>
      </c>
      <c r="B106" s="5">
        <v>41365.904861111114</v>
      </c>
      <c r="C106" s="1" t="s">
        <v>330</v>
      </c>
      <c r="D106" s="9" t="s">
        <v>118</v>
      </c>
    </row>
    <row r="107" spans="1:4" ht="28.5" customHeight="1">
      <c r="A107" s="4">
        <v>22</v>
      </c>
      <c r="B107" s="5">
        <v>41365.77222222222</v>
      </c>
      <c r="C107" s="1" t="s">
        <v>331</v>
      </c>
      <c r="D107" s="9" t="s">
        <v>124</v>
      </c>
    </row>
    <row r="108" spans="1:3" ht="28.5" customHeight="1">
      <c r="A108" s="4">
        <v>23</v>
      </c>
      <c r="B108" s="5">
        <v>41365.725694444445</v>
      </c>
      <c r="C108" s="1" t="s">
        <v>332</v>
      </c>
    </row>
    <row r="109" spans="1:4" ht="28.5" customHeight="1">
      <c r="A109" s="4">
        <v>24</v>
      </c>
      <c r="B109" s="5">
        <v>41365.68680555555</v>
      </c>
      <c r="C109" s="1" t="s">
        <v>333</v>
      </c>
      <c r="D109" s="9" t="s">
        <v>115</v>
      </c>
    </row>
    <row r="110" spans="1:4" ht="28.5" customHeight="1">
      <c r="A110" s="4">
        <v>25</v>
      </c>
      <c r="B110" s="5">
        <v>41365.67152777778</v>
      </c>
      <c r="C110" s="1" t="s">
        <v>334</v>
      </c>
      <c r="D110" s="9" t="s">
        <v>95</v>
      </c>
    </row>
    <row r="111" spans="1:4" ht="28.5" customHeight="1">
      <c r="A111" s="4">
        <v>26</v>
      </c>
      <c r="B111" s="5">
        <v>41363.91458333333</v>
      </c>
      <c r="C111" s="1" t="s">
        <v>335</v>
      </c>
      <c r="D111" s="9" t="s">
        <v>94</v>
      </c>
    </row>
    <row r="112" spans="1:4" ht="28.5" customHeight="1">
      <c r="A112" s="4">
        <v>27</v>
      </c>
      <c r="B112" s="5">
        <v>41363.20277777778</v>
      </c>
      <c r="C112" s="1" t="s">
        <v>336</v>
      </c>
      <c r="D112" s="9" t="s">
        <v>99</v>
      </c>
    </row>
    <row r="113" spans="1:4" ht="28.5" customHeight="1">
      <c r="A113" s="4">
        <v>28</v>
      </c>
      <c r="B113" s="5">
        <v>41359.24375</v>
      </c>
      <c r="C113" s="1" t="s">
        <v>337</v>
      </c>
      <c r="D113" s="9" t="s">
        <v>95</v>
      </c>
    </row>
    <row r="114" spans="1:4" ht="28.5" customHeight="1">
      <c r="A114" s="4">
        <v>29</v>
      </c>
      <c r="B114" s="5">
        <v>41358.13125</v>
      </c>
      <c r="C114" s="1" t="s">
        <v>338</v>
      </c>
      <c r="D114" s="9" t="s">
        <v>101</v>
      </c>
    </row>
    <row r="115" spans="1:4" ht="28.5" customHeight="1">
      <c r="A115" s="4">
        <v>30</v>
      </c>
      <c r="B115" s="5">
        <v>41356.70763888889</v>
      </c>
      <c r="C115" s="1" t="s">
        <v>339</v>
      </c>
      <c r="D115" s="9" t="s">
        <v>99</v>
      </c>
    </row>
    <row r="116" spans="1:4" ht="28.5" customHeight="1">
      <c r="A116" s="4">
        <v>31</v>
      </c>
      <c r="B116" s="5">
        <v>41355.13958333333</v>
      </c>
      <c r="C116" s="1" t="s">
        <v>340</v>
      </c>
      <c r="D116" s="9" t="s">
        <v>99</v>
      </c>
    </row>
    <row r="117" spans="1:4" ht="28.5" customHeight="1">
      <c r="A117" s="4">
        <v>32</v>
      </c>
      <c r="B117" s="5">
        <v>41355.13125</v>
      </c>
      <c r="C117" s="1" t="s">
        <v>341</v>
      </c>
      <c r="D117" s="9" t="s">
        <v>95</v>
      </c>
    </row>
    <row r="118" spans="1:4" ht="28.5" customHeight="1">
      <c r="A118" s="4">
        <v>33</v>
      </c>
      <c r="B118" s="5">
        <v>41355.104166666664</v>
      </c>
      <c r="C118" s="1" t="s">
        <v>342</v>
      </c>
      <c r="D118" s="9" t="s">
        <v>115</v>
      </c>
    </row>
    <row r="119" spans="1:4" ht="28.5" customHeight="1">
      <c r="A119" s="4">
        <v>34</v>
      </c>
      <c r="B119" s="5">
        <v>41355.009722222225</v>
      </c>
      <c r="C119" s="1" t="s">
        <v>343</v>
      </c>
      <c r="D119" s="9" t="s">
        <v>99</v>
      </c>
    </row>
    <row r="120" spans="1:4" ht="28.5" customHeight="1">
      <c r="A120" s="4">
        <v>35</v>
      </c>
      <c r="B120" s="5">
        <v>41354.96527777778</v>
      </c>
      <c r="C120" s="1" t="s">
        <v>344</v>
      </c>
      <c r="D120" s="9" t="s">
        <v>125</v>
      </c>
    </row>
    <row r="121" spans="1:4" ht="28.5" customHeight="1">
      <c r="A121" s="4">
        <v>36</v>
      </c>
      <c r="B121" s="5">
        <v>41354.84027777778</v>
      </c>
      <c r="C121" s="1" t="s">
        <v>345</v>
      </c>
      <c r="D121" s="9" t="s">
        <v>95</v>
      </c>
    </row>
    <row r="122" spans="1:4" ht="28.5" customHeight="1">
      <c r="A122" s="4">
        <v>37</v>
      </c>
      <c r="B122" s="5">
        <v>41354.82847222222</v>
      </c>
      <c r="C122" s="1" t="s">
        <v>346</v>
      </c>
      <c r="D122" s="9" t="s">
        <v>95</v>
      </c>
    </row>
    <row r="125" spans="1:3" ht="28.5" customHeight="1">
      <c r="A125" s="37" t="s">
        <v>347</v>
      </c>
      <c r="B125" s="37" t="s">
        <v>347</v>
      </c>
      <c r="C125" s="37" t="s">
        <v>347</v>
      </c>
    </row>
    <row r="126" spans="1:3" ht="28.5" customHeight="1">
      <c r="A126" s="41" t="s">
        <v>184</v>
      </c>
      <c r="B126" s="41" t="s">
        <v>184</v>
      </c>
      <c r="C126" s="2" t="s">
        <v>185</v>
      </c>
    </row>
    <row r="127" spans="1:3" ht="28.5" customHeight="1">
      <c r="A127" s="39"/>
      <c r="B127" s="39"/>
      <c r="C127" s="6">
        <v>38</v>
      </c>
    </row>
    <row r="128" spans="1:3" ht="28.5" customHeight="1">
      <c r="A128" s="40" t="s">
        <v>186</v>
      </c>
      <c r="B128" s="40">
        <v>38</v>
      </c>
      <c r="C128" s="7">
        <v>38</v>
      </c>
    </row>
    <row r="129" spans="1:3" ht="28.5" customHeight="1">
      <c r="A129" s="38" t="s">
        <v>187</v>
      </c>
      <c r="B129" s="38">
        <v>3</v>
      </c>
      <c r="C129" s="8">
        <v>3</v>
      </c>
    </row>
    <row r="131" spans="1:4" ht="28.5" customHeight="1">
      <c r="A131" s="3" t="s">
        <v>188</v>
      </c>
      <c r="B131" s="3" t="s">
        <v>189</v>
      </c>
      <c r="C131" s="3" t="s">
        <v>190</v>
      </c>
      <c r="D131" s="3" t="s">
        <v>414</v>
      </c>
    </row>
    <row r="132" spans="1:4" ht="28.5" customHeight="1">
      <c r="A132" s="4">
        <v>1</v>
      </c>
      <c r="B132" s="5">
        <v>41383.71666666667</v>
      </c>
      <c r="C132" s="1" t="s">
        <v>348</v>
      </c>
      <c r="D132" s="9" t="s">
        <v>126</v>
      </c>
    </row>
    <row r="133" spans="1:4" ht="28.5" customHeight="1">
      <c r="A133" s="4">
        <v>2</v>
      </c>
      <c r="B133" s="5">
        <v>41382.79861111111</v>
      </c>
      <c r="C133" s="1" t="s">
        <v>349</v>
      </c>
      <c r="D133" s="9" t="s">
        <v>127</v>
      </c>
    </row>
    <row r="134" spans="1:4" ht="28.5" customHeight="1">
      <c r="A134" s="4">
        <v>3</v>
      </c>
      <c r="B134" s="5">
        <v>41382.05</v>
      </c>
      <c r="C134" s="1" t="s">
        <v>350</v>
      </c>
      <c r="D134" s="9" t="s">
        <v>128</v>
      </c>
    </row>
    <row r="135" spans="1:4" ht="28.5" customHeight="1">
      <c r="A135" s="4">
        <v>4</v>
      </c>
      <c r="B135" s="5">
        <v>41381.73333333333</v>
      </c>
      <c r="C135" s="1" t="s">
        <v>351</v>
      </c>
      <c r="D135" s="9" t="s">
        <v>111</v>
      </c>
    </row>
    <row r="136" spans="1:4" ht="28.5" customHeight="1">
      <c r="A136" s="4">
        <v>5</v>
      </c>
      <c r="B136" s="5">
        <v>41380.868055555555</v>
      </c>
      <c r="C136" s="1" t="s">
        <v>0</v>
      </c>
      <c r="D136" s="9" t="s">
        <v>129</v>
      </c>
    </row>
    <row r="137" spans="1:4" ht="28.5" customHeight="1">
      <c r="A137" s="4">
        <v>6</v>
      </c>
      <c r="B137" s="5">
        <v>41380.62986111111</v>
      </c>
      <c r="C137" s="1" t="s">
        <v>1</v>
      </c>
      <c r="D137" s="1" t="s">
        <v>194</v>
      </c>
    </row>
    <row r="138" spans="1:4" ht="28.5" customHeight="1">
      <c r="A138" s="4">
        <v>7</v>
      </c>
      <c r="B138" s="5">
        <v>41379.15833333333</v>
      </c>
      <c r="C138" s="1" t="s">
        <v>2</v>
      </c>
      <c r="D138" s="9" t="s">
        <v>96</v>
      </c>
    </row>
    <row r="139" spans="1:4" ht="28.5" customHeight="1">
      <c r="A139" s="4">
        <v>8</v>
      </c>
      <c r="B139" s="5">
        <v>41378.805555555555</v>
      </c>
      <c r="C139" s="1" t="s">
        <v>3</v>
      </c>
      <c r="D139" s="9" t="s">
        <v>128</v>
      </c>
    </row>
    <row r="140" spans="1:4" ht="28.5" customHeight="1">
      <c r="A140" s="4">
        <v>9</v>
      </c>
      <c r="B140" s="5">
        <v>41377.16388888889</v>
      </c>
      <c r="C140" s="1" t="s">
        <v>4</v>
      </c>
      <c r="D140" s="9" t="s">
        <v>105</v>
      </c>
    </row>
    <row r="141" spans="1:3" ht="28.5" customHeight="1">
      <c r="A141" s="4">
        <v>10</v>
      </c>
      <c r="B141" s="5">
        <v>41376.90555555555</v>
      </c>
      <c r="C141" s="1" t="s">
        <v>5</v>
      </c>
    </row>
    <row r="142" spans="1:4" ht="28.5" customHeight="1">
      <c r="A142" s="4">
        <v>11</v>
      </c>
      <c r="B142" s="5">
        <v>41376.126388888886</v>
      </c>
      <c r="C142" s="1" t="s">
        <v>6</v>
      </c>
      <c r="D142" s="9" t="s">
        <v>96</v>
      </c>
    </row>
    <row r="143" spans="1:4" ht="28.5" customHeight="1">
      <c r="A143" s="4">
        <v>12</v>
      </c>
      <c r="B143" s="5">
        <v>41372.06875</v>
      </c>
      <c r="C143" s="1" t="s">
        <v>7</v>
      </c>
      <c r="D143" s="9" t="s">
        <v>130</v>
      </c>
    </row>
    <row r="144" spans="1:3" ht="28.5" customHeight="1">
      <c r="A144" s="4">
        <v>13</v>
      </c>
      <c r="B144" s="5">
        <v>41369.97708333333</v>
      </c>
      <c r="C144" s="1" t="s">
        <v>8</v>
      </c>
    </row>
    <row r="145" spans="1:4" ht="28.5" customHeight="1">
      <c r="A145" s="4">
        <v>14</v>
      </c>
      <c r="B145" s="5">
        <v>41368.87847222222</v>
      </c>
      <c r="C145" s="1" t="s">
        <v>9</v>
      </c>
      <c r="D145" s="9" t="s">
        <v>105</v>
      </c>
    </row>
    <row r="146" spans="1:4" ht="28.5" customHeight="1">
      <c r="A146" s="4">
        <v>15</v>
      </c>
      <c r="B146" s="5">
        <v>41368.77916666667</v>
      </c>
      <c r="C146" s="1" t="s">
        <v>10</v>
      </c>
      <c r="D146" s="9" t="s">
        <v>131</v>
      </c>
    </row>
    <row r="147" spans="1:4" ht="28.5" customHeight="1">
      <c r="A147" s="4">
        <v>16</v>
      </c>
      <c r="B147" s="5">
        <v>41368.711805555555</v>
      </c>
      <c r="C147" s="1" t="s">
        <v>11</v>
      </c>
      <c r="D147" s="9" t="s">
        <v>100</v>
      </c>
    </row>
    <row r="148" spans="1:4" ht="28.5" customHeight="1">
      <c r="A148" s="4">
        <v>17</v>
      </c>
      <c r="B148" s="5">
        <v>41367.87777777778</v>
      </c>
      <c r="C148" s="1" t="s">
        <v>12</v>
      </c>
      <c r="D148" s="9" t="s">
        <v>125</v>
      </c>
    </row>
    <row r="149" spans="1:4" ht="28.5" customHeight="1">
      <c r="A149" s="4">
        <v>18</v>
      </c>
      <c r="B149" s="5">
        <v>41367.856944444444</v>
      </c>
      <c r="C149" s="1" t="s">
        <v>13</v>
      </c>
      <c r="D149" s="9" t="s">
        <v>100</v>
      </c>
    </row>
    <row r="150" spans="1:4" ht="28.5" customHeight="1">
      <c r="A150" s="4">
        <v>19</v>
      </c>
      <c r="B150" s="5">
        <v>41366.191666666666</v>
      </c>
      <c r="C150" s="1" t="s">
        <v>14</v>
      </c>
      <c r="D150" s="9" t="s">
        <v>117</v>
      </c>
    </row>
    <row r="151" spans="1:4" ht="28.5" customHeight="1">
      <c r="A151" s="4">
        <v>20</v>
      </c>
      <c r="B151" s="5">
        <v>41366.111805555556</v>
      </c>
      <c r="C151" s="1" t="s">
        <v>15</v>
      </c>
      <c r="D151" s="9" t="s">
        <v>111</v>
      </c>
    </row>
    <row r="152" spans="1:4" ht="28.5" customHeight="1">
      <c r="A152" s="4">
        <v>21</v>
      </c>
      <c r="B152" s="5">
        <v>41365.904861111114</v>
      </c>
      <c r="C152" s="1" t="s">
        <v>16</v>
      </c>
      <c r="D152" s="9" t="s">
        <v>105</v>
      </c>
    </row>
    <row r="153" spans="1:4" ht="28.5" customHeight="1">
      <c r="A153" s="4">
        <v>22</v>
      </c>
      <c r="B153" s="5">
        <v>41365.77222222222</v>
      </c>
      <c r="C153" s="1" t="s">
        <v>17</v>
      </c>
      <c r="D153" s="9" t="s">
        <v>105</v>
      </c>
    </row>
    <row r="154" spans="1:4" ht="28.5" customHeight="1">
      <c r="A154" s="4">
        <v>23</v>
      </c>
      <c r="B154" s="5">
        <v>41365.725694444445</v>
      </c>
      <c r="C154" s="1" t="s">
        <v>18</v>
      </c>
      <c r="D154" s="9" t="s">
        <v>132</v>
      </c>
    </row>
    <row r="155" spans="1:3" ht="28.5" customHeight="1">
      <c r="A155" s="4">
        <v>24</v>
      </c>
      <c r="B155" s="5">
        <v>41365.68680555555</v>
      </c>
      <c r="C155" s="1" t="s">
        <v>19</v>
      </c>
    </row>
    <row r="156" spans="1:4" ht="28.5" customHeight="1">
      <c r="A156" s="4">
        <v>25</v>
      </c>
      <c r="B156" s="5">
        <v>41365.67152777778</v>
      </c>
      <c r="C156" s="1" t="s">
        <v>20</v>
      </c>
      <c r="D156" s="9" t="s">
        <v>94</v>
      </c>
    </row>
    <row r="157" spans="1:4" ht="28.5" customHeight="1">
      <c r="A157" s="4">
        <v>26</v>
      </c>
      <c r="B157" s="5">
        <v>41363.91458333333</v>
      </c>
      <c r="C157" s="1" t="s">
        <v>21</v>
      </c>
      <c r="D157" s="9" t="s">
        <v>131</v>
      </c>
    </row>
    <row r="158" spans="1:4" ht="28.5" customHeight="1">
      <c r="A158" s="4">
        <v>27</v>
      </c>
      <c r="B158" s="5">
        <v>41363.20277777778</v>
      </c>
      <c r="C158" s="1" t="s">
        <v>22</v>
      </c>
      <c r="D158" s="9" t="s">
        <v>117</v>
      </c>
    </row>
    <row r="159" spans="1:4" ht="28.5" customHeight="1">
      <c r="A159" s="4">
        <v>28</v>
      </c>
      <c r="B159" s="5">
        <v>41359.24375</v>
      </c>
      <c r="C159" s="1" t="s">
        <v>372</v>
      </c>
      <c r="D159" s="9" t="s">
        <v>133</v>
      </c>
    </row>
    <row r="160" spans="1:4" ht="28.5" customHeight="1">
      <c r="A160" s="4">
        <v>29</v>
      </c>
      <c r="B160" s="5">
        <v>41358.13125</v>
      </c>
      <c r="C160" s="1" t="s">
        <v>373</v>
      </c>
      <c r="D160" s="9" t="s">
        <v>125</v>
      </c>
    </row>
    <row r="161" spans="1:4" ht="28.5" customHeight="1">
      <c r="A161" s="4">
        <v>30</v>
      </c>
      <c r="B161" s="5">
        <v>41356.70763888889</v>
      </c>
      <c r="C161" s="1" t="s">
        <v>374</v>
      </c>
      <c r="D161" s="9" t="s">
        <v>105</v>
      </c>
    </row>
    <row r="162" spans="1:4" ht="28.5" customHeight="1">
      <c r="A162" s="4">
        <v>31</v>
      </c>
      <c r="B162" s="5">
        <v>41355.13958333333</v>
      </c>
      <c r="C162" s="1" t="s">
        <v>375</v>
      </c>
      <c r="D162" s="1" t="s">
        <v>194</v>
      </c>
    </row>
    <row r="163" spans="1:4" ht="28.5" customHeight="1">
      <c r="A163" s="4">
        <v>32</v>
      </c>
      <c r="B163" s="5">
        <v>41355.13125</v>
      </c>
      <c r="C163" s="1" t="s">
        <v>376</v>
      </c>
      <c r="D163" s="9" t="s">
        <v>105</v>
      </c>
    </row>
    <row r="164" spans="1:4" ht="28.5" customHeight="1">
      <c r="A164" s="4">
        <v>33</v>
      </c>
      <c r="B164" s="5">
        <v>41355.104166666664</v>
      </c>
      <c r="C164" s="1" t="s">
        <v>377</v>
      </c>
      <c r="D164" s="9" t="s">
        <v>96</v>
      </c>
    </row>
    <row r="165" spans="1:4" ht="28.5" customHeight="1">
      <c r="A165" s="4">
        <v>34</v>
      </c>
      <c r="B165" s="5">
        <v>41355.009722222225</v>
      </c>
      <c r="C165" s="1" t="s">
        <v>378</v>
      </c>
      <c r="D165" s="9" t="s">
        <v>117</v>
      </c>
    </row>
    <row r="166" spans="1:3" ht="28.5" customHeight="1">
      <c r="A166" s="4">
        <v>35</v>
      </c>
      <c r="B166" s="5">
        <v>41354.96527777778</v>
      </c>
      <c r="C166" s="1" t="s">
        <v>379</v>
      </c>
    </row>
    <row r="167" spans="1:4" ht="28.5" customHeight="1">
      <c r="A167" s="4">
        <v>36</v>
      </c>
      <c r="B167" s="5">
        <v>41354.84027777778</v>
      </c>
      <c r="C167" s="1" t="s">
        <v>380</v>
      </c>
      <c r="D167" s="9" t="s">
        <v>130</v>
      </c>
    </row>
    <row r="168" spans="1:4" ht="28.5" customHeight="1">
      <c r="A168" s="4">
        <v>37</v>
      </c>
      <c r="B168" s="5">
        <v>41354.82847222222</v>
      </c>
      <c r="C168" s="1" t="s">
        <v>381</v>
      </c>
      <c r="D168" s="9" t="s">
        <v>128</v>
      </c>
    </row>
    <row r="169" spans="1:4" ht="28.5" customHeight="1">
      <c r="A169" s="4">
        <v>38</v>
      </c>
      <c r="B169" s="5">
        <v>41354.81805555556</v>
      </c>
      <c r="C169" s="1" t="s">
        <v>382</v>
      </c>
      <c r="D169" s="1" t="s">
        <v>194</v>
      </c>
    </row>
    <row r="172" spans="1:3" ht="28.5" customHeight="1">
      <c r="A172" s="37" t="s">
        <v>383</v>
      </c>
      <c r="B172" s="37" t="s">
        <v>383</v>
      </c>
      <c r="C172" s="37" t="s">
        <v>383</v>
      </c>
    </row>
    <row r="173" spans="1:3" ht="28.5" customHeight="1">
      <c r="A173" s="41" t="s">
        <v>184</v>
      </c>
      <c r="B173" s="41" t="s">
        <v>184</v>
      </c>
      <c r="C173" s="2" t="s">
        <v>185</v>
      </c>
    </row>
    <row r="174" spans="1:3" ht="28.5" customHeight="1">
      <c r="A174" s="39"/>
      <c r="B174" s="39"/>
      <c r="C174" s="6">
        <v>35</v>
      </c>
    </row>
    <row r="175" spans="1:3" ht="28.5" customHeight="1">
      <c r="A175" s="40" t="s">
        <v>186</v>
      </c>
      <c r="B175" s="40">
        <v>35</v>
      </c>
      <c r="C175" s="7">
        <v>35</v>
      </c>
    </row>
    <row r="176" spans="1:3" ht="28.5" customHeight="1">
      <c r="A176" s="38" t="s">
        <v>187</v>
      </c>
      <c r="B176" s="38">
        <v>6</v>
      </c>
      <c r="C176" s="8">
        <v>6</v>
      </c>
    </row>
    <row r="178" spans="1:4" ht="28.5" customHeight="1">
      <c r="A178" s="3" t="s">
        <v>188</v>
      </c>
      <c r="B178" s="3" t="s">
        <v>189</v>
      </c>
      <c r="C178" s="3" t="s">
        <v>190</v>
      </c>
      <c r="D178" s="3" t="s">
        <v>414</v>
      </c>
    </row>
    <row r="179" spans="1:3" ht="28.5" customHeight="1">
      <c r="A179" s="4">
        <v>1</v>
      </c>
      <c r="B179" s="5">
        <v>41383.71666666667</v>
      </c>
      <c r="C179" s="1" t="s">
        <v>384</v>
      </c>
    </row>
    <row r="180" spans="1:3" ht="28.5" customHeight="1">
      <c r="A180" s="4">
        <v>2</v>
      </c>
      <c r="B180" s="5">
        <v>41382.802777777775</v>
      </c>
      <c r="C180" s="1" t="s">
        <v>385</v>
      </c>
    </row>
    <row r="181" spans="1:3" ht="28.5" customHeight="1">
      <c r="A181" s="4">
        <v>3</v>
      </c>
      <c r="B181" s="5">
        <v>41382.79861111111</v>
      </c>
      <c r="C181" s="1" t="s">
        <v>386</v>
      </c>
    </row>
    <row r="182" spans="1:3" ht="28.5" customHeight="1">
      <c r="A182" s="4">
        <v>4</v>
      </c>
      <c r="B182" s="5">
        <v>41382.05</v>
      </c>
      <c r="C182" s="1" t="s">
        <v>387</v>
      </c>
    </row>
    <row r="183" spans="1:3" ht="28.5" customHeight="1">
      <c r="A183" s="4">
        <v>5</v>
      </c>
      <c r="B183" s="5">
        <v>41381.73333333333</v>
      </c>
      <c r="C183" s="1" t="s">
        <v>415</v>
      </c>
    </row>
    <row r="184" spans="1:3" ht="28.5" customHeight="1">
      <c r="A184" s="4">
        <v>6</v>
      </c>
      <c r="B184" s="5">
        <v>41380.868055555555</v>
      </c>
      <c r="C184" s="1" t="s">
        <v>416</v>
      </c>
    </row>
    <row r="185" spans="1:3" ht="28.5" customHeight="1">
      <c r="A185" s="4">
        <v>7</v>
      </c>
      <c r="B185" s="5">
        <v>41380.62986111111</v>
      </c>
      <c r="C185" s="1" t="s">
        <v>417</v>
      </c>
    </row>
    <row r="186" spans="1:3" ht="28.5" customHeight="1">
      <c r="A186" s="4">
        <v>8</v>
      </c>
      <c r="B186" s="5">
        <v>41379.15833333333</v>
      </c>
      <c r="C186" s="1" t="s">
        <v>418</v>
      </c>
    </row>
    <row r="187" spans="1:3" ht="28.5" customHeight="1">
      <c r="A187" s="4">
        <v>9</v>
      </c>
      <c r="B187" s="5">
        <v>41377.16388888889</v>
      </c>
      <c r="C187" s="1" t="s">
        <v>419</v>
      </c>
    </row>
    <row r="188" spans="1:3" ht="28.5" customHeight="1">
      <c r="A188" s="4">
        <v>10</v>
      </c>
      <c r="B188" s="5">
        <v>41376.90555555555</v>
      </c>
      <c r="C188" s="1" t="s">
        <v>420</v>
      </c>
    </row>
    <row r="189" spans="1:3" ht="28.5" customHeight="1">
      <c r="A189" s="4">
        <v>11</v>
      </c>
      <c r="B189" s="5">
        <v>41376.126388888886</v>
      </c>
      <c r="C189" s="1" t="s">
        <v>421</v>
      </c>
    </row>
    <row r="190" spans="1:3" ht="28.5" customHeight="1">
      <c r="A190" s="4">
        <v>12</v>
      </c>
      <c r="B190" s="5">
        <v>41369.97708333333</v>
      </c>
      <c r="C190" s="1" t="s">
        <v>422</v>
      </c>
    </row>
    <row r="191" spans="1:3" ht="28.5" customHeight="1">
      <c r="A191" s="4">
        <v>13</v>
      </c>
      <c r="B191" s="5">
        <v>41368.87847222222</v>
      </c>
      <c r="C191" s="1" t="s">
        <v>423</v>
      </c>
    </row>
    <row r="192" spans="1:3" ht="28.5" customHeight="1">
      <c r="A192" s="4">
        <v>14</v>
      </c>
      <c r="B192" s="5">
        <v>41368.77916666667</v>
      </c>
      <c r="C192" s="1" t="s">
        <v>418</v>
      </c>
    </row>
    <row r="193" spans="1:3" ht="28.5" customHeight="1">
      <c r="A193" s="4">
        <v>15</v>
      </c>
      <c r="B193" s="5">
        <v>41368.711805555555</v>
      </c>
      <c r="C193" s="1" t="s">
        <v>424</v>
      </c>
    </row>
    <row r="194" spans="1:3" ht="28.5" customHeight="1">
      <c r="A194" s="4">
        <v>16</v>
      </c>
      <c r="B194" s="5">
        <v>41367.87777777778</v>
      </c>
      <c r="C194" s="1" t="s">
        <v>418</v>
      </c>
    </row>
    <row r="195" spans="1:3" ht="28.5" customHeight="1">
      <c r="A195" s="4">
        <v>17</v>
      </c>
      <c r="B195" s="5">
        <v>41367.856944444444</v>
      </c>
      <c r="C195" s="1" t="s">
        <v>425</v>
      </c>
    </row>
    <row r="196" spans="1:3" ht="28.5" customHeight="1">
      <c r="A196" s="4">
        <v>18</v>
      </c>
      <c r="B196" s="5">
        <v>41366.191666666666</v>
      </c>
      <c r="C196" s="1" t="s">
        <v>426</v>
      </c>
    </row>
    <row r="197" spans="1:3" ht="28.5" customHeight="1">
      <c r="A197" s="4">
        <v>19</v>
      </c>
      <c r="B197" s="5">
        <v>41365.904861111114</v>
      </c>
      <c r="C197" s="1" t="s">
        <v>427</v>
      </c>
    </row>
    <row r="198" spans="1:3" ht="28.5" customHeight="1">
      <c r="A198" s="4">
        <v>20</v>
      </c>
      <c r="B198" s="5">
        <v>41365.77222222222</v>
      </c>
      <c r="C198" s="1" t="s">
        <v>428</v>
      </c>
    </row>
    <row r="199" spans="1:3" ht="28.5" customHeight="1">
      <c r="A199" s="4">
        <v>21</v>
      </c>
      <c r="B199" s="5">
        <v>41365.725694444445</v>
      </c>
      <c r="C199" s="1" t="s">
        <v>418</v>
      </c>
    </row>
    <row r="200" spans="1:3" ht="28.5" customHeight="1">
      <c r="A200" s="4">
        <v>22</v>
      </c>
      <c r="B200" s="5">
        <v>41365.67152777778</v>
      </c>
      <c r="C200" s="1" t="s">
        <v>429</v>
      </c>
    </row>
    <row r="201" spans="1:3" ht="28.5" customHeight="1">
      <c r="A201" s="4">
        <v>23</v>
      </c>
      <c r="B201" s="5">
        <v>41363.91458333333</v>
      </c>
      <c r="C201" s="1" t="s">
        <v>430</v>
      </c>
    </row>
    <row r="202" spans="1:3" ht="28.5" customHeight="1">
      <c r="A202" s="4">
        <v>24</v>
      </c>
      <c r="B202" s="5">
        <v>41363.20277777778</v>
      </c>
      <c r="C202" s="1" t="s">
        <v>431</v>
      </c>
    </row>
    <row r="203" spans="1:3" ht="28.5" customHeight="1">
      <c r="A203" s="4">
        <v>25</v>
      </c>
      <c r="B203" s="5">
        <v>41359.24375</v>
      </c>
      <c r="C203" s="1" t="s">
        <v>432</v>
      </c>
    </row>
    <row r="204" spans="1:3" ht="28.5" customHeight="1">
      <c r="A204" s="4">
        <v>26</v>
      </c>
      <c r="B204" s="5">
        <v>41358.13125</v>
      </c>
      <c r="C204" s="1" t="s">
        <v>433</v>
      </c>
    </row>
    <row r="205" spans="1:3" ht="28.5" customHeight="1">
      <c r="A205" s="4">
        <v>27</v>
      </c>
      <c r="B205" s="5">
        <v>41356.70763888889</v>
      </c>
      <c r="C205" s="1" t="s">
        <v>434</v>
      </c>
    </row>
    <row r="206" spans="1:3" ht="28.5" customHeight="1">
      <c r="A206" s="4">
        <v>28</v>
      </c>
      <c r="B206" s="5">
        <v>41355.13958333333</v>
      </c>
      <c r="C206" s="1" t="s">
        <v>435</v>
      </c>
    </row>
    <row r="207" spans="1:3" ht="28.5" customHeight="1">
      <c r="A207" s="4">
        <v>29</v>
      </c>
      <c r="B207" s="5">
        <v>41355.13125</v>
      </c>
      <c r="C207" s="1" t="s">
        <v>436</v>
      </c>
    </row>
    <row r="208" spans="1:3" ht="28.5" customHeight="1">
      <c r="A208" s="4">
        <v>30</v>
      </c>
      <c r="B208" s="5">
        <v>41355.104166666664</v>
      </c>
      <c r="C208" s="1" t="s">
        <v>225</v>
      </c>
    </row>
    <row r="209" spans="1:3" ht="28.5" customHeight="1">
      <c r="A209" s="4">
        <v>31</v>
      </c>
      <c r="B209" s="5">
        <v>41355.009722222225</v>
      </c>
      <c r="C209" s="1" t="s">
        <v>437</v>
      </c>
    </row>
    <row r="210" spans="1:3" ht="28.5" customHeight="1">
      <c r="A210" s="4">
        <v>32</v>
      </c>
      <c r="B210" s="5">
        <v>41354.96527777778</v>
      </c>
      <c r="C210" s="1" t="s">
        <v>438</v>
      </c>
    </row>
    <row r="211" spans="1:3" ht="28.5" customHeight="1">
      <c r="A211" s="4">
        <v>33</v>
      </c>
      <c r="B211" s="5">
        <v>41354.84027777778</v>
      </c>
      <c r="C211" s="1" t="s">
        <v>439</v>
      </c>
    </row>
    <row r="212" spans="1:3" ht="28.5" customHeight="1">
      <c r="A212" s="4">
        <v>34</v>
      </c>
      <c r="B212" s="5">
        <v>41354.82847222222</v>
      </c>
      <c r="C212" s="1" t="s">
        <v>440</v>
      </c>
    </row>
    <row r="213" spans="1:3" ht="28.5" customHeight="1">
      <c r="A213" s="4">
        <v>35</v>
      </c>
      <c r="B213" s="5">
        <v>41354.81805555556</v>
      </c>
      <c r="C213" s="1" t="s">
        <v>441</v>
      </c>
    </row>
    <row r="216" spans="1:3" ht="28.5" customHeight="1">
      <c r="A216" s="37" t="s">
        <v>442</v>
      </c>
      <c r="B216" s="37" t="s">
        <v>442</v>
      </c>
      <c r="C216" s="37" t="s">
        <v>442</v>
      </c>
    </row>
    <row r="217" spans="1:3" ht="28.5" customHeight="1">
      <c r="A217" s="41" t="s">
        <v>184</v>
      </c>
      <c r="B217" s="41" t="s">
        <v>184</v>
      </c>
      <c r="C217" s="2" t="s">
        <v>185</v>
      </c>
    </row>
    <row r="218" spans="1:3" ht="28.5" customHeight="1">
      <c r="A218" s="39"/>
      <c r="B218" s="39"/>
      <c r="C218" s="6">
        <v>30</v>
      </c>
    </row>
    <row r="219" spans="1:3" ht="28.5" customHeight="1">
      <c r="A219" s="40" t="s">
        <v>186</v>
      </c>
      <c r="B219" s="40">
        <v>30</v>
      </c>
      <c r="C219" s="7">
        <v>30</v>
      </c>
    </row>
    <row r="220" spans="1:3" ht="28.5" customHeight="1">
      <c r="A220" s="38" t="s">
        <v>187</v>
      </c>
      <c r="B220" s="38">
        <v>11</v>
      </c>
      <c r="C220" s="8">
        <v>11</v>
      </c>
    </row>
    <row r="222" spans="1:4" ht="28.5" customHeight="1">
      <c r="A222" s="3" t="s">
        <v>188</v>
      </c>
      <c r="B222" s="3" t="s">
        <v>189</v>
      </c>
      <c r="C222" s="3" t="s">
        <v>190</v>
      </c>
      <c r="D222" s="3" t="s">
        <v>414</v>
      </c>
    </row>
    <row r="223" spans="1:4" ht="28.5" customHeight="1">
      <c r="A223" s="4">
        <v>1</v>
      </c>
      <c r="B223" s="5">
        <v>41383.71666666667</v>
      </c>
      <c r="C223" s="1" t="s">
        <v>443</v>
      </c>
      <c r="D223" s="9" t="s">
        <v>134</v>
      </c>
    </row>
    <row r="224" spans="1:4" ht="28.5" customHeight="1">
      <c r="A224" s="4">
        <v>2</v>
      </c>
      <c r="B224" s="5">
        <v>41382.79861111111</v>
      </c>
      <c r="C224" s="1" t="s">
        <v>444</v>
      </c>
      <c r="D224" s="9" t="s">
        <v>135</v>
      </c>
    </row>
    <row r="225" spans="1:4" ht="28.5" customHeight="1">
      <c r="A225" s="4">
        <v>3</v>
      </c>
      <c r="B225" s="5">
        <v>41382.05</v>
      </c>
      <c r="C225" s="1" t="s">
        <v>445</v>
      </c>
      <c r="D225" s="9" t="s">
        <v>135</v>
      </c>
    </row>
    <row r="226" spans="1:4" ht="28.5" customHeight="1">
      <c r="A226" s="4">
        <v>4</v>
      </c>
      <c r="B226" s="5">
        <v>41381.73333333333</v>
      </c>
      <c r="C226" s="1" t="s">
        <v>446</v>
      </c>
      <c r="D226" s="9" t="s">
        <v>94</v>
      </c>
    </row>
    <row r="227" spans="1:4" ht="28.5" customHeight="1">
      <c r="A227" s="4">
        <v>5</v>
      </c>
      <c r="B227" s="5">
        <v>41380.868055555555</v>
      </c>
      <c r="C227" s="1" t="s">
        <v>447</v>
      </c>
      <c r="D227" s="9" t="s">
        <v>136</v>
      </c>
    </row>
    <row r="228" spans="1:4" ht="28.5" customHeight="1">
      <c r="A228" s="4">
        <v>6</v>
      </c>
      <c r="B228" s="5">
        <v>41380.62986111111</v>
      </c>
      <c r="C228" s="1" t="s">
        <v>448</v>
      </c>
      <c r="D228" s="9" t="s">
        <v>136</v>
      </c>
    </row>
    <row r="229" spans="1:4" ht="28.5" customHeight="1">
      <c r="A229" s="4">
        <v>7</v>
      </c>
      <c r="B229" s="5">
        <v>41379.15833333333</v>
      </c>
      <c r="C229" s="1" t="s">
        <v>449</v>
      </c>
      <c r="D229" s="9" t="s">
        <v>117</v>
      </c>
    </row>
    <row r="230" spans="1:4" ht="28.5" customHeight="1">
      <c r="A230" s="4">
        <v>8</v>
      </c>
      <c r="B230" s="5">
        <v>41378.805555555555</v>
      </c>
      <c r="C230" s="1" t="s">
        <v>450</v>
      </c>
      <c r="D230" s="9" t="s">
        <v>137</v>
      </c>
    </row>
    <row r="231" spans="1:4" ht="28.5" customHeight="1">
      <c r="A231" s="4">
        <v>9</v>
      </c>
      <c r="B231" s="5">
        <v>41377.16388888889</v>
      </c>
      <c r="C231" s="1" t="s">
        <v>451</v>
      </c>
      <c r="D231" s="9" t="s">
        <v>94</v>
      </c>
    </row>
    <row r="232" spans="1:4" ht="28.5" customHeight="1">
      <c r="A232" s="4">
        <v>10</v>
      </c>
      <c r="B232" s="5">
        <v>41376.90555555555</v>
      </c>
      <c r="C232" s="1" t="s">
        <v>452</v>
      </c>
      <c r="D232" s="9" t="s">
        <v>117</v>
      </c>
    </row>
    <row r="233" spans="1:4" ht="28.5" customHeight="1">
      <c r="A233" s="4">
        <v>11</v>
      </c>
      <c r="B233" s="5">
        <v>41376.126388888886</v>
      </c>
      <c r="C233" s="1" t="s">
        <v>453</v>
      </c>
      <c r="D233" s="9" t="s">
        <v>131</v>
      </c>
    </row>
    <row r="234" spans="1:4" ht="28.5" customHeight="1">
      <c r="A234" s="4">
        <v>12</v>
      </c>
      <c r="B234" s="5">
        <v>41368.87847222222</v>
      </c>
      <c r="C234" s="1" t="s">
        <v>454</v>
      </c>
      <c r="D234" s="9" t="s">
        <v>100</v>
      </c>
    </row>
    <row r="235" spans="1:4" ht="28.5" customHeight="1">
      <c r="A235" s="4">
        <v>13</v>
      </c>
      <c r="B235" s="5">
        <v>41368.77916666667</v>
      </c>
      <c r="C235" s="1" t="s">
        <v>455</v>
      </c>
      <c r="D235" s="9" t="s">
        <v>138</v>
      </c>
    </row>
    <row r="236" spans="1:4" ht="28.5" customHeight="1">
      <c r="A236" s="4">
        <v>14</v>
      </c>
      <c r="B236" s="5">
        <v>41368.711805555555</v>
      </c>
      <c r="C236" s="1" t="s">
        <v>456</v>
      </c>
      <c r="D236" s="9" t="s">
        <v>135</v>
      </c>
    </row>
    <row r="237" spans="1:3" ht="28.5" customHeight="1">
      <c r="A237" s="4">
        <v>15</v>
      </c>
      <c r="B237" s="5">
        <v>41367.87777777778</v>
      </c>
      <c r="C237" s="1" t="s">
        <v>418</v>
      </c>
    </row>
    <row r="238" spans="1:4" ht="28.5" customHeight="1">
      <c r="A238" s="4">
        <v>16</v>
      </c>
      <c r="B238" s="5">
        <v>41367.856944444444</v>
      </c>
      <c r="C238" s="1" t="s">
        <v>457</v>
      </c>
      <c r="D238" s="9" t="s">
        <v>125</v>
      </c>
    </row>
    <row r="239" spans="1:4" ht="28.5" customHeight="1">
      <c r="A239" s="4">
        <v>17</v>
      </c>
      <c r="B239" s="5">
        <v>41366.191666666666</v>
      </c>
      <c r="C239" s="1" t="s">
        <v>458</v>
      </c>
      <c r="D239" s="9" t="s">
        <v>125</v>
      </c>
    </row>
    <row r="240" spans="1:4" ht="28.5" customHeight="1">
      <c r="A240" s="4">
        <v>18</v>
      </c>
      <c r="B240" s="5">
        <v>41365.904861111114</v>
      </c>
      <c r="C240" s="1" t="s">
        <v>459</v>
      </c>
      <c r="D240" s="9" t="s">
        <v>135</v>
      </c>
    </row>
    <row r="241" spans="1:4" ht="28.5" customHeight="1">
      <c r="A241" s="4">
        <v>19</v>
      </c>
      <c r="B241" s="5">
        <v>41365.77222222222</v>
      </c>
      <c r="C241" s="1" t="s">
        <v>460</v>
      </c>
      <c r="D241" s="9" t="s">
        <v>117</v>
      </c>
    </row>
    <row r="242" spans="1:3" ht="28.5" customHeight="1">
      <c r="A242" s="4">
        <v>20</v>
      </c>
      <c r="B242" s="5">
        <v>41365.725694444445</v>
      </c>
      <c r="C242" s="1" t="s">
        <v>418</v>
      </c>
    </row>
    <row r="243" spans="1:4" ht="28.5" customHeight="1">
      <c r="A243" s="4">
        <v>21</v>
      </c>
      <c r="B243" s="5">
        <v>41363.91458333333</v>
      </c>
      <c r="C243" s="1" t="s">
        <v>461</v>
      </c>
      <c r="D243" s="9" t="s">
        <v>138</v>
      </c>
    </row>
    <row r="244" spans="1:4" ht="28.5" customHeight="1">
      <c r="A244" s="4">
        <v>22</v>
      </c>
      <c r="B244" s="5">
        <v>41363.20277777778</v>
      </c>
      <c r="C244" s="1" t="s">
        <v>462</v>
      </c>
      <c r="D244" s="9" t="s">
        <v>138</v>
      </c>
    </row>
    <row r="245" spans="1:4" ht="28.5" customHeight="1">
      <c r="A245" s="4">
        <v>23</v>
      </c>
      <c r="B245" s="5">
        <v>41359.24375</v>
      </c>
      <c r="C245" s="1" t="s">
        <v>463</v>
      </c>
      <c r="D245" s="9" t="s">
        <v>101</v>
      </c>
    </row>
    <row r="246" spans="1:4" ht="28.5" customHeight="1">
      <c r="A246" s="4">
        <v>24</v>
      </c>
      <c r="B246" s="5">
        <v>41355.13958333333</v>
      </c>
      <c r="C246" s="1" t="s">
        <v>464</v>
      </c>
      <c r="D246" s="9" t="s">
        <v>131</v>
      </c>
    </row>
    <row r="247" spans="1:4" ht="28.5" customHeight="1">
      <c r="A247" s="4">
        <v>25</v>
      </c>
      <c r="B247" s="5">
        <v>41355.13125</v>
      </c>
      <c r="C247" s="1" t="s">
        <v>465</v>
      </c>
      <c r="D247" s="9" t="s">
        <v>101</v>
      </c>
    </row>
    <row r="248" spans="1:4" ht="28.5" customHeight="1">
      <c r="A248" s="4">
        <v>26</v>
      </c>
      <c r="B248" s="5">
        <v>41355.009722222225</v>
      </c>
      <c r="C248" s="1" t="s">
        <v>466</v>
      </c>
      <c r="D248" s="9" t="s">
        <v>131</v>
      </c>
    </row>
    <row r="249" spans="1:4" ht="28.5" customHeight="1">
      <c r="A249" s="4">
        <v>27</v>
      </c>
      <c r="B249" s="5">
        <v>41354.96527777778</v>
      </c>
      <c r="C249" s="1" t="s">
        <v>467</v>
      </c>
      <c r="D249" s="9" t="s">
        <v>101</v>
      </c>
    </row>
    <row r="250" spans="1:4" ht="28.5" customHeight="1">
      <c r="A250" s="4">
        <v>28</v>
      </c>
      <c r="B250" s="5">
        <v>41354.84027777778</v>
      </c>
      <c r="C250" s="1" t="s">
        <v>468</v>
      </c>
      <c r="D250" s="9" t="s">
        <v>139</v>
      </c>
    </row>
    <row r="251" spans="1:3" ht="28.5" customHeight="1">
      <c r="A251" s="4">
        <v>29</v>
      </c>
      <c r="B251" s="5">
        <v>41354.82847222222</v>
      </c>
      <c r="C251" s="1" t="s">
        <v>469</v>
      </c>
    </row>
    <row r="252" spans="1:4" ht="28.5" customHeight="1">
      <c r="A252" s="4">
        <v>30</v>
      </c>
      <c r="B252" s="5">
        <v>41354.81805555556</v>
      </c>
      <c r="C252" s="1" t="s">
        <v>470</v>
      </c>
      <c r="D252" s="9" t="s">
        <v>136</v>
      </c>
    </row>
    <row r="255" spans="1:3" ht="28.5" customHeight="1">
      <c r="A255" s="37" t="s">
        <v>471</v>
      </c>
      <c r="B255" s="37" t="s">
        <v>471</v>
      </c>
      <c r="C255" s="37" t="s">
        <v>471</v>
      </c>
    </row>
    <row r="256" spans="1:3" ht="28.5" customHeight="1">
      <c r="A256" s="41" t="s">
        <v>184</v>
      </c>
      <c r="B256" s="41" t="s">
        <v>184</v>
      </c>
      <c r="C256" s="2" t="s">
        <v>185</v>
      </c>
    </row>
    <row r="257" spans="1:3" ht="28.5" customHeight="1">
      <c r="A257" s="39"/>
      <c r="B257" s="39"/>
      <c r="C257" s="6">
        <v>39</v>
      </c>
    </row>
    <row r="258" spans="1:3" ht="28.5" customHeight="1">
      <c r="A258" s="40" t="s">
        <v>186</v>
      </c>
      <c r="B258" s="40">
        <v>39</v>
      </c>
      <c r="C258" s="7">
        <v>39</v>
      </c>
    </row>
    <row r="259" spans="1:3" ht="28.5" customHeight="1">
      <c r="A259" s="38" t="s">
        <v>187</v>
      </c>
      <c r="B259" s="38">
        <v>2</v>
      </c>
      <c r="C259" s="8">
        <v>2</v>
      </c>
    </row>
    <row r="261" spans="1:4" ht="28.5" customHeight="1">
      <c r="A261" s="3" t="s">
        <v>188</v>
      </c>
      <c r="B261" s="3" t="s">
        <v>189</v>
      </c>
      <c r="C261" s="3" t="s">
        <v>190</v>
      </c>
      <c r="D261" s="3" t="s">
        <v>414</v>
      </c>
    </row>
    <row r="262" spans="1:4" ht="28.5" customHeight="1">
      <c r="A262" s="4">
        <v>1</v>
      </c>
      <c r="B262" s="5">
        <v>41383.71666666667</v>
      </c>
      <c r="C262" s="1" t="s">
        <v>472</v>
      </c>
      <c r="D262" s="9" t="s">
        <v>487</v>
      </c>
    </row>
    <row r="263" spans="1:4" ht="28.5" customHeight="1">
      <c r="A263" s="4">
        <v>2</v>
      </c>
      <c r="B263" s="5">
        <v>41382.802777777775</v>
      </c>
      <c r="C263" s="1" t="s">
        <v>473</v>
      </c>
      <c r="D263" s="9" t="s">
        <v>489</v>
      </c>
    </row>
    <row r="264" spans="1:4" ht="28.5" customHeight="1">
      <c r="A264" s="4">
        <v>3</v>
      </c>
      <c r="B264" s="5">
        <v>41382.79861111111</v>
      </c>
      <c r="C264" s="1" t="s">
        <v>474</v>
      </c>
      <c r="D264" s="9" t="s">
        <v>140</v>
      </c>
    </row>
    <row r="265" spans="1:4" ht="28.5" customHeight="1">
      <c r="A265" s="4">
        <v>4</v>
      </c>
      <c r="B265" s="5">
        <v>41382.05</v>
      </c>
      <c r="C265" s="1" t="s">
        <v>475</v>
      </c>
      <c r="D265" s="9" t="s">
        <v>487</v>
      </c>
    </row>
    <row r="266" spans="1:4" ht="28.5" customHeight="1">
      <c r="A266" s="4">
        <v>5</v>
      </c>
      <c r="B266" s="5">
        <v>41381.73333333333</v>
      </c>
      <c r="C266" s="1" t="s">
        <v>476</v>
      </c>
      <c r="D266" s="9" t="s">
        <v>487</v>
      </c>
    </row>
    <row r="267" spans="1:4" ht="28.5" customHeight="1">
      <c r="A267" s="4">
        <v>6</v>
      </c>
      <c r="B267" s="5">
        <v>41380.868055555555</v>
      </c>
      <c r="C267" s="1" t="s">
        <v>477</v>
      </c>
      <c r="D267" s="9" t="s">
        <v>489</v>
      </c>
    </row>
    <row r="268" spans="1:4" ht="28.5" customHeight="1">
      <c r="A268" s="4">
        <v>7</v>
      </c>
      <c r="B268" s="5">
        <v>41380.62986111111</v>
      </c>
      <c r="C268" s="1" t="s">
        <v>478</v>
      </c>
      <c r="D268" s="9" t="s">
        <v>141</v>
      </c>
    </row>
    <row r="269" spans="1:4" ht="28.5" customHeight="1">
      <c r="A269" s="4">
        <v>8</v>
      </c>
      <c r="B269" s="5">
        <v>41379.15833333333</v>
      </c>
      <c r="C269" s="1" t="s">
        <v>479</v>
      </c>
      <c r="D269" s="9" t="s">
        <v>141</v>
      </c>
    </row>
    <row r="270" spans="1:4" ht="28.5" customHeight="1">
      <c r="A270" s="4">
        <v>9</v>
      </c>
      <c r="B270" s="5">
        <v>41378.805555555555</v>
      </c>
      <c r="C270" s="1" t="s">
        <v>480</v>
      </c>
      <c r="D270" s="9" t="s">
        <v>489</v>
      </c>
    </row>
    <row r="271" spans="1:4" ht="28.5" customHeight="1">
      <c r="A271" s="4">
        <v>10</v>
      </c>
      <c r="B271" s="5">
        <v>41378.80416666667</v>
      </c>
      <c r="C271" s="1" t="s">
        <v>481</v>
      </c>
      <c r="D271" s="9" t="s">
        <v>487</v>
      </c>
    </row>
    <row r="272" spans="1:4" ht="28.5" customHeight="1">
      <c r="A272" s="4">
        <v>11</v>
      </c>
      <c r="B272" s="5">
        <v>41377.16388888889</v>
      </c>
      <c r="C272" s="1" t="s">
        <v>482</v>
      </c>
      <c r="D272" s="9" t="s">
        <v>487</v>
      </c>
    </row>
    <row r="273" spans="1:4" ht="28.5" customHeight="1">
      <c r="A273" s="4">
        <v>12</v>
      </c>
      <c r="B273" s="5">
        <v>41376.90555555555</v>
      </c>
      <c r="C273" s="1" t="s">
        <v>419</v>
      </c>
      <c r="D273" s="9" t="s">
        <v>489</v>
      </c>
    </row>
    <row r="274" spans="1:4" ht="28.5" customHeight="1">
      <c r="A274" s="4">
        <v>13</v>
      </c>
      <c r="B274" s="5">
        <v>41376.126388888886</v>
      </c>
      <c r="C274" s="1" t="s">
        <v>483</v>
      </c>
      <c r="D274" s="9" t="s">
        <v>487</v>
      </c>
    </row>
    <row r="275" spans="1:4" ht="28.5" customHeight="1">
      <c r="A275" s="4">
        <v>14</v>
      </c>
      <c r="B275" s="5">
        <v>41372.06875</v>
      </c>
      <c r="C275" s="1" t="s">
        <v>484</v>
      </c>
      <c r="D275" s="9" t="s">
        <v>487</v>
      </c>
    </row>
    <row r="276" spans="1:4" ht="28.5" customHeight="1">
      <c r="A276" s="4">
        <v>15</v>
      </c>
      <c r="B276" s="5">
        <v>41369.97708333333</v>
      </c>
      <c r="C276" s="1" t="s">
        <v>485</v>
      </c>
      <c r="D276" s="9" t="s">
        <v>487</v>
      </c>
    </row>
    <row r="277" spans="1:4" ht="28.5" customHeight="1">
      <c r="A277" s="4">
        <v>16</v>
      </c>
      <c r="B277" s="5">
        <v>41368.87847222222</v>
      </c>
      <c r="C277" s="1" t="s">
        <v>486</v>
      </c>
      <c r="D277" s="9" t="s">
        <v>487</v>
      </c>
    </row>
    <row r="278" spans="1:4" ht="28.5" customHeight="1">
      <c r="A278" s="4">
        <v>17</v>
      </c>
      <c r="B278" s="5">
        <v>41368.77916666667</v>
      </c>
      <c r="C278" s="1" t="s">
        <v>487</v>
      </c>
      <c r="D278" s="9" t="s">
        <v>487</v>
      </c>
    </row>
    <row r="279" spans="1:4" ht="28.5" customHeight="1">
      <c r="A279" s="4">
        <v>18</v>
      </c>
      <c r="B279" s="5">
        <v>41368.711805555555</v>
      </c>
      <c r="C279" s="1" t="s">
        <v>488</v>
      </c>
      <c r="D279" s="9" t="s">
        <v>489</v>
      </c>
    </row>
    <row r="280" spans="1:4" ht="28.5" customHeight="1">
      <c r="A280" s="4">
        <v>19</v>
      </c>
      <c r="B280" s="5">
        <v>41367.87777777778</v>
      </c>
      <c r="C280" s="1" t="s">
        <v>489</v>
      </c>
      <c r="D280" s="9" t="s">
        <v>489</v>
      </c>
    </row>
    <row r="281" spans="1:4" ht="28.5" customHeight="1">
      <c r="A281" s="4">
        <v>20</v>
      </c>
      <c r="B281" s="5">
        <v>41367.856944444444</v>
      </c>
      <c r="C281" s="1" t="s">
        <v>482</v>
      </c>
      <c r="D281" s="9" t="s">
        <v>487</v>
      </c>
    </row>
    <row r="282" spans="1:4" ht="28.5" customHeight="1">
      <c r="A282" s="4">
        <v>21</v>
      </c>
      <c r="B282" s="5">
        <v>41366.191666666666</v>
      </c>
      <c r="C282" s="1" t="s">
        <v>490</v>
      </c>
      <c r="D282" s="9" t="s">
        <v>487</v>
      </c>
    </row>
    <row r="283" spans="1:4" ht="28.5" customHeight="1">
      <c r="A283" s="4">
        <v>22</v>
      </c>
      <c r="B283" s="5">
        <v>41366.111805555556</v>
      </c>
      <c r="C283" s="1" t="s">
        <v>491</v>
      </c>
      <c r="D283" s="9" t="s">
        <v>489</v>
      </c>
    </row>
    <row r="284" spans="1:4" ht="28.5" customHeight="1">
      <c r="A284" s="4">
        <v>23</v>
      </c>
      <c r="B284" s="5">
        <v>41365.904861111114</v>
      </c>
      <c r="C284" s="1" t="s">
        <v>492</v>
      </c>
      <c r="D284" s="9" t="s">
        <v>487</v>
      </c>
    </row>
    <row r="285" spans="1:4" ht="28.5" customHeight="1">
      <c r="A285" s="4">
        <v>24</v>
      </c>
      <c r="B285" s="5">
        <v>41365.77222222222</v>
      </c>
      <c r="C285" s="1" t="s">
        <v>493</v>
      </c>
      <c r="D285" s="9" t="s">
        <v>489</v>
      </c>
    </row>
    <row r="286" spans="1:4" ht="28.5" customHeight="1">
      <c r="A286" s="4">
        <v>25</v>
      </c>
      <c r="B286" s="5">
        <v>41365.725694444445</v>
      </c>
      <c r="C286" s="1" t="s">
        <v>494</v>
      </c>
      <c r="D286" s="9" t="s">
        <v>489</v>
      </c>
    </row>
    <row r="287" spans="1:4" ht="28.5" customHeight="1">
      <c r="A287" s="4">
        <v>26</v>
      </c>
      <c r="B287" s="5">
        <v>41365.68680555555</v>
      </c>
      <c r="C287" s="1" t="s">
        <v>495</v>
      </c>
      <c r="D287" s="9" t="s">
        <v>489</v>
      </c>
    </row>
    <row r="288" spans="1:4" ht="28.5" customHeight="1">
      <c r="A288" s="4">
        <v>27</v>
      </c>
      <c r="B288" s="5">
        <v>41365.67152777778</v>
      </c>
      <c r="C288" s="1" t="s">
        <v>496</v>
      </c>
      <c r="D288" s="9" t="s">
        <v>487</v>
      </c>
    </row>
    <row r="289" spans="1:4" ht="28.5" customHeight="1">
      <c r="A289" s="4">
        <v>28</v>
      </c>
      <c r="B289" s="5">
        <v>41363.91458333333</v>
      </c>
      <c r="C289" s="1" t="s">
        <v>497</v>
      </c>
      <c r="D289" s="9" t="s">
        <v>487</v>
      </c>
    </row>
    <row r="290" spans="1:4" ht="28.5" customHeight="1">
      <c r="A290" s="4">
        <v>29</v>
      </c>
      <c r="B290" s="5">
        <v>41363.20277777778</v>
      </c>
      <c r="C290" s="1" t="s">
        <v>498</v>
      </c>
      <c r="D290" s="9" t="s">
        <v>487</v>
      </c>
    </row>
    <row r="291" spans="1:4" ht="28.5" customHeight="1">
      <c r="A291" s="4">
        <v>30</v>
      </c>
      <c r="B291" s="5">
        <v>41359.24375</v>
      </c>
      <c r="C291" s="1" t="s">
        <v>499</v>
      </c>
      <c r="D291" s="9" t="s">
        <v>487</v>
      </c>
    </row>
    <row r="292" spans="1:4" ht="28.5" customHeight="1">
      <c r="A292" s="4">
        <v>31</v>
      </c>
      <c r="B292" s="5">
        <v>41358.13125</v>
      </c>
      <c r="C292" s="1" t="s">
        <v>500</v>
      </c>
      <c r="D292" s="9" t="s">
        <v>487</v>
      </c>
    </row>
    <row r="293" spans="1:4" ht="28.5" customHeight="1">
      <c r="A293" s="4">
        <v>32</v>
      </c>
      <c r="B293" s="5">
        <v>41355.13958333333</v>
      </c>
      <c r="C293" s="1" t="s">
        <v>501</v>
      </c>
      <c r="D293" s="9" t="s">
        <v>487</v>
      </c>
    </row>
    <row r="294" spans="1:4" ht="28.5" customHeight="1">
      <c r="A294" s="4">
        <v>33</v>
      </c>
      <c r="B294" s="5">
        <v>41355.13125</v>
      </c>
      <c r="C294" s="1" t="s">
        <v>502</v>
      </c>
      <c r="D294" s="9" t="s">
        <v>489</v>
      </c>
    </row>
    <row r="295" spans="1:4" ht="28.5" customHeight="1">
      <c r="A295" s="4">
        <v>34</v>
      </c>
      <c r="B295" s="5">
        <v>41355.104166666664</v>
      </c>
      <c r="C295" s="1" t="s">
        <v>503</v>
      </c>
      <c r="D295" s="9" t="s">
        <v>489</v>
      </c>
    </row>
    <row r="296" spans="1:4" ht="28.5" customHeight="1">
      <c r="A296" s="4">
        <v>35</v>
      </c>
      <c r="B296" s="5">
        <v>41355.009722222225</v>
      </c>
      <c r="C296" s="1" t="s">
        <v>504</v>
      </c>
      <c r="D296" s="9" t="s">
        <v>487</v>
      </c>
    </row>
    <row r="297" spans="1:4" ht="28.5" customHeight="1">
      <c r="A297" s="4">
        <v>36</v>
      </c>
      <c r="B297" s="5">
        <v>41354.96527777778</v>
      </c>
      <c r="C297" s="1" t="s">
        <v>505</v>
      </c>
      <c r="D297" s="9" t="s">
        <v>487</v>
      </c>
    </row>
    <row r="298" spans="1:4" ht="28.5" customHeight="1">
      <c r="A298" s="4">
        <v>37</v>
      </c>
      <c r="B298" s="5">
        <v>41354.84027777778</v>
      </c>
      <c r="C298" s="1" t="s">
        <v>506</v>
      </c>
      <c r="D298" s="9" t="s">
        <v>141</v>
      </c>
    </row>
    <row r="299" spans="1:4" ht="28.5" customHeight="1">
      <c r="A299" s="4">
        <v>38</v>
      </c>
      <c r="B299" s="5">
        <v>41354.82847222222</v>
      </c>
      <c r="C299" s="1" t="s">
        <v>507</v>
      </c>
      <c r="D299" s="9" t="s">
        <v>487</v>
      </c>
    </row>
    <row r="300" spans="1:4" ht="28.5" customHeight="1">
      <c r="A300" s="4">
        <v>39</v>
      </c>
      <c r="B300" s="5">
        <v>41354.81805555556</v>
      </c>
      <c r="C300" s="1" t="s">
        <v>508</v>
      </c>
      <c r="D300" s="9" t="s">
        <v>487</v>
      </c>
    </row>
    <row r="303" spans="1:3" ht="28.5" customHeight="1">
      <c r="A303" s="37" t="s">
        <v>509</v>
      </c>
      <c r="B303" s="37" t="s">
        <v>509</v>
      </c>
      <c r="C303" s="37" t="s">
        <v>509</v>
      </c>
    </row>
    <row r="304" spans="1:3" ht="28.5" customHeight="1">
      <c r="A304" s="41" t="s">
        <v>184</v>
      </c>
      <c r="B304" s="41" t="s">
        <v>184</v>
      </c>
      <c r="C304" s="2" t="s">
        <v>185</v>
      </c>
    </row>
    <row r="305" spans="1:3" ht="28.5" customHeight="1">
      <c r="A305" s="39"/>
      <c r="B305" s="39"/>
      <c r="C305" s="6">
        <v>37</v>
      </c>
    </row>
    <row r="306" spans="1:3" ht="28.5" customHeight="1">
      <c r="A306" s="40" t="s">
        <v>186</v>
      </c>
      <c r="B306" s="40">
        <v>37</v>
      </c>
      <c r="C306" s="7">
        <v>37</v>
      </c>
    </row>
    <row r="307" spans="1:3" ht="28.5" customHeight="1">
      <c r="A307" s="38" t="s">
        <v>187</v>
      </c>
      <c r="B307" s="38">
        <v>4</v>
      </c>
      <c r="C307" s="8">
        <v>4</v>
      </c>
    </row>
    <row r="309" spans="1:4" ht="28.5" customHeight="1">
      <c r="A309" s="3" t="s">
        <v>188</v>
      </c>
      <c r="B309" s="3" t="s">
        <v>189</v>
      </c>
      <c r="C309" s="3" t="s">
        <v>190</v>
      </c>
      <c r="D309" s="3" t="s">
        <v>414</v>
      </c>
    </row>
    <row r="310" spans="1:4" ht="28.5" customHeight="1">
      <c r="A310" s="4">
        <v>1</v>
      </c>
      <c r="B310" s="5">
        <v>41383.71666666667</v>
      </c>
      <c r="C310" s="1" t="s">
        <v>510</v>
      </c>
      <c r="D310" s="9" t="s">
        <v>141</v>
      </c>
    </row>
    <row r="311" spans="1:4" ht="28.5" customHeight="1">
      <c r="A311" s="4">
        <v>2</v>
      </c>
      <c r="B311" s="5">
        <v>41382.79861111111</v>
      </c>
      <c r="C311" s="1" t="s">
        <v>511</v>
      </c>
      <c r="D311" s="9" t="s">
        <v>487</v>
      </c>
    </row>
    <row r="312" spans="1:4" ht="28.5" customHeight="1">
      <c r="A312" s="4">
        <v>3</v>
      </c>
      <c r="B312" s="5">
        <v>41382.05</v>
      </c>
      <c r="C312" s="1" t="s">
        <v>475</v>
      </c>
      <c r="D312" s="9" t="s">
        <v>487</v>
      </c>
    </row>
    <row r="313" spans="1:4" ht="28.5" customHeight="1">
      <c r="A313" s="4">
        <v>4</v>
      </c>
      <c r="B313" s="5">
        <v>41381.73333333333</v>
      </c>
      <c r="C313" s="1" t="s">
        <v>476</v>
      </c>
      <c r="D313" s="9" t="s">
        <v>487</v>
      </c>
    </row>
    <row r="314" spans="1:4" ht="28.5" customHeight="1">
      <c r="A314" s="4">
        <v>5</v>
      </c>
      <c r="B314" s="5">
        <v>41380.868055555555</v>
      </c>
      <c r="C314" s="1" t="s">
        <v>512</v>
      </c>
      <c r="D314" s="9" t="s">
        <v>141</v>
      </c>
    </row>
    <row r="315" spans="1:4" ht="28.5" customHeight="1">
      <c r="A315" s="4">
        <v>6</v>
      </c>
      <c r="B315" s="5">
        <v>41380.62986111111</v>
      </c>
      <c r="C315" s="1" t="s">
        <v>513</v>
      </c>
      <c r="D315" s="9" t="s">
        <v>141</v>
      </c>
    </row>
    <row r="316" spans="1:3" ht="28.5" customHeight="1">
      <c r="A316" s="4">
        <v>7</v>
      </c>
      <c r="B316" s="5">
        <v>41379.15833333333</v>
      </c>
      <c r="C316" s="1" t="s">
        <v>418</v>
      </c>
    </row>
    <row r="317" spans="1:4" ht="28.5" customHeight="1">
      <c r="A317" s="4">
        <v>8</v>
      </c>
      <c r="B317" s="5">
        <v>41378.805555555555</v>
      </c>
      <c r="C317" s="1" t="s">
        <v>514</v>
      </c>
      <c r="D317" s="9" t="s">
        <v>489</v>
      </c>
    </row>
    <row r="318" spans="1:3" ht="28.5" customHeight="1">
      <c r="A318" s="4">
        <v>9</v>
      </c>
      <c r="B318" s="5">
        <v>41377.16388888889</v>
      </c>
      <c r="C318" s="1" t="s">
        <v>419</v>
      </c>
    </row>
    <row r="319" spans="1:4" ht="28.5" customHeight="1">
      <c r="A319" s="4">
        <v>11</v>
      </c>
      <c r="B319" s="5">
        <v>41376.126388888886</v>
      </c>
      <c r="C319" s="1" t="s">
        <v>515</v>
      </c>
      <c r="D319" s="9" t="s">
        <v>141</v>
      </c>
    </row>
    <row r="320" spans="1:4" ht="28.5" customHeight="1">
      <c r="A320" s="4">
        <v>12</v>
      </c>
      <c r="B320" s="5">
        <v>41372.06875</v>
      </c>
      <c r="C320" s="1" t="s">
        <v>516</v>
      </c>
      <c r="D320" s="9" t="s">
        <v>141</v>
      </c>
    </row>
    <row r="321" spans="1:4" ht="28.5" customHeight="1">
      <c r="A321" s="4">
        <v>13</v>
      </c>
      <c r="B321" s="5">
        <v>41369.97708333333</v>
      </c>
      <c r="C321" s="1" t="s">
        <v>517</v>
      </c>
      <c r="D321" s="9" t="s">
        <v>489</v>
      </c>
    </row>
    <row r="322" spans="1:4" ht="28.5" customHeight="1">
      <c r="A322" s="4">
        <v>14</v>
      </c>
      <c r="B322" s="5">
        <v>41368.87847222222</v>
      </c>
      <c r="C322" s="1" t="s">
        <v>518</v>
      </c>
      <c r="D322" s="9" t="s">
        <v>487</v>
      </c>
    </row>
    <row r="323" spans="1:4" ht="28.5" customHeight="1">
      <c r="A323" s="4">
        <v>15</v>
      </c>
      <c r="B323" s="5">
        <v>41368.77916666667</v>
      </c>
      <c r="C323" s="1" t="s">
        <v>519</v>
      </c>
      <c r="D323" s="9" t="s">
        <v>141</v>
      </c>
    </row>
    <row r="324" spans="1:4" ht="28.5" customHeight="1">
      <c r="A324" s="4">
        <v>16</v>
      </c>
      <c r="B324" s="5">
        <v>41368.711805555555</v>
      </c>
      <c r="C324" s="1" t="s">
        <v>520</v>
      </c>
      <c r="D324" s="9" t="s">
        <v>487</v>
      </c>
    </row>
    <row r="325" spans="1:4" ht="28.5" customHeight="1">
      <c r="A325" s="4">
        <v>17</v>
      </c>
      <c r="B325" s="5">
        <v>41367.87777777778</v>
      </c>
      <c r="C325" s="1" t="s">
        <v>489</v>
      </c>
      <c r="D325" s="9" t="s">
        <v>489</v>
      </c>
    </row>
    <row r="326" spans="1:4" ht="28.5" customHeight="1">
      <c r="A326" s="4">
        <v>18</v>
      </c>
      <c r="B326" s="5">
        <v>41367.856944444444</v>
      </c>
      <c r="C326" s="1" t="s">
        <v>521</v>
      </c>
      <c r="D326" s="9" t="s">
        <v>141</v>
      </c>
    </row>
    <row r="327" spans="1:4" ht="28.5" customHeight="1">
      <c r="A327" s="4">
        <v>19</v>
      </c>
      <c r="B327" s="5">
        <v>41366.191666666666</v>
      </c>
      <c r="C327" s="1" t="s">
        <v>522</v>
      </c>
      <c r="D327" s="9" t="s">
        <v>489</v>
      </c>
    </row>
    <row r="328" spans="1:4" ht="28.5" customHeight="1">
      <c r="A328" s="4">
        <v>20</v>
      </c>
      <c r="B328" s="5">
        <v>41366.111805555556</v>
      </c>
      <c r="C328" s="1" t="s">
        <v>491</v>
      </c>
      <c r="D328" s="9" t="s">
        <v>489</v>
      </c>
    </row>
    <row r="329" spans="1:4" ht="28.5" customHeight="1">
      <c r="A329" s="4">
        <v>21</v>
      </c>
      <c r="B329" s="5">
        <v>41365.904861111114</v>
      </c>
      <c r="C329" s="1" t="s">
        <v>523</v>
      </c>
      <c r="D329" s="9" t="s">
        <v>489</v>
      </c>
    </row>
    <row r="330" spans="1:4" ht="28.5" customHeight="1">
      <c r="A330" s="4">
        <v>22</v>
      </c>
      <c r="B330" s="5">
        <v>41365.77222222222</v>
      </c>
      <c r="C330" s="1" t="s">
        <v>524</v>
      </c>
      <c r="D330" s="9" t="s">
        <v>141</v>
      </c>
    </row>
    <row r="331" spans="1:3" ht="28.5" customHeight="1">
      <c r="A331" s="4">
        <v>23</v>
      </c>
      <c r="B331" s="5">
        <v>41365.725694444445</v>
      </c>
      <c r="C331" s="1" t="s">
        <v>418</v>
      </c>
    </row>
    <row r="332" spans="1:4" ht="28.5" customHeight="1">
      <c r="A332" s="4">
        <v>24</v>
      </c>
      <c r="B332" s="5">
        <v>41365.68680555555</v>
      </c>
      <c r="C332" s="1" t="s">
        <v>495</v>
      </c>
      <c r="D332" s="9" t="s">
        <v>489</v>
      </c>
    </row>
    <row r="333" spans="1:4" ht="28.5" customHeight="1">
      <c r="A333" s="4">
        <v>25</v>
      </c>
      <c r="B333" s="5">
        <v>41365.67152777778</v>
      </c>
      <c r="C333" s="1" t="s">
        <v>489</v>
      </c>
      <c r="D333" s="9" t="s">
        <v>489</v>
      </c>
    </row>
    <row r="334" spans="1:4" ht="28.5" customHeight="1">
      <c r="A334" s="4">
        <v>26</v>
      </c>
      <c r="B334" s="5">
        <v>41363.91458333333</v>
      </c>
      <c r="C334" s="1" t="s">
        <v>525</v>
      </c>
      <c r="D334" s="9" t="s">
        <v>141</v>
      </c>
    </row>
    <row r="335" spans="1:4" ht="28.5" customHeight="1">
      <c r="A335" s="4">
        <v>27</v>
      </c>
      <c r="B335" s="5">
        <v>41363.20277777778</v>
      </c>
      <c r="C335" s="1" t="s">
        <v>526</v>
      </c>
      <c r="D335" s="9" t="s">
        <v>487</v>
      </c>
    </row>
    <row r="336" spans="1:4" ht="28.5" customHeight="1">
      <c r="A336" s="4">
        <v>28</v>
      </c>
      <c r="B336" s="5">
        <v>41359.24375</v>
      </c>
      <c r="C336" s="1" t="s">
        <v>527</v>
      </c>
      <c r="D336" s="9" t="s">
        <v>487</v>
      </c>
    </row>
    <row r="337" spans="1:4" ht="28.5" customHeight="1">
      <c r="A337" s="4">
        <v>29</v>
      </c>
      <c r="B337" s="5">
        <v>41358.13125</v>
      </c>
      <c r="C337" s="1" t="s">
        <v>528</v>
      </c>
      <c r="D337" s="9" t="s">
        <v>487</v>
      </c>
    </row>
    <row r="338" spans="1:4" ht="28.5" customHeight="1">
      <c r="A338" s="4">
        <v>30</v>
      </c>
      <c r="B338" s="5">
        <v>41355.13958333333</v>
      </c>
      <c r="C338" s="1" t="s">
        <v>529</v>
      </c>
      <c r="D338" s="9" t="s">
        <v>487</v>
      </c>
    </row>
    <row r="339" spans="1:4" ht="28.5" customHeight="1">
      <c r="A339" s="4">
        <v>31</v>
      </c>
      <c r="B339" s="5">
        <v>41355.13125</v>
      </c>
      <c r="C339" s="1" t="s">
        <v>530</v>
      </c>
      <c r="D339" s="9" t="s">
        <v>141</v>
      </c>
    </row>
    <row r="340" spans="1:4" ht="28.5" customHeight="1">
      <c r="A340" s="4">
        <v>32</v>
      </c>
      <c r="B340" s="5">
        <v>41355.104166666664</v>
      </c>
      <c r="C340" s="1" t="s">
        <v>531</v>
      </c>
      <c r="D340" s="9" t="s">
        <v>141</v>
      </c>
    </row>
    <row r="341" spans="1:4" ht="28.5" customHeight="1">
      <c r="A341" s="4">
        <v>33</v>
      </c>
      <c r="B341" s="5">
        <v>41355.009722222225</v>
      </c>
      <c r="C341" s="1" t="s">
        <v>532</v>
      </c>
      <c r="D341" s="9" t="s">
        <v>487</v>
      </c>
    </row>
    <row r="342" spans="1:4" ht="28.5" customHeight="1">
      <c r="A342" s="4">
        <v>34</v>
      </c>
      <c r="B342" s="5">
        <v>41354.96527777778</v>
      </c>
      <c r="C342" s="1" t="s">
        <v>533</v>
      </c>
      <c r="D342" s="9" t="s">
        <v>141</v>
      </c>
    </row>
    <row r="343" spans="1:4" ht="28.5" customHeight="1">
      <c r="A343" s="4">
        <v>35</v>
      </c>
      <c r="B343" s="5">
        <v>41354.84027777778</v>
      </c>
      <c r="C343" s="1" t="s">
        <v>534</v>
      </c>
      <c r="D343" s="9" t="s">
        <v>141</v>
      </c>
    </row>
    <row r="344" spans="1:4" ht="28.5" customHeight="1">
      <c r="A344" s="4">
        <v>36</v>
      </c>
      <c r="B344" s="5">
        <v>41354.82847222222</v>
      </c>
      <c r="C344" s="1" t="s">
        <v>535</v>
      </c>
      <c r="D344" s="9" t="s">
        <v>141</v>
      </c>
    </row>
    <row r="345" spans="1:4" ht="28.5" customHeight="1">
      <c r="A345" s="4">
        <v>37</v>
      </c>
      <c r="B345" s="5">
        <v>41354.81805555556</v>
      </c>
      <c r="C345" s="1" t="s">
        <v>536</v>
      </c>
      <c r="D345" s="9" t="s">
        <v>141</v>
      </c>
    </row>
    <row r="348" spans="1:3" ht="28.5" customHeight="1">
      <c r="A348" s="37" t="s">
        <v>537</v>
      </c>
      <c r="B348" s="37" t="s">
        <v>537</v>
      </c>
      <c r="C348" s="37" t="s">
        <v>537</v>
      </c>
    </row>
    <row r="349" spans="1:3" ht="28.5" customHeight="1">
      <c r="A349" s="41" t="s">
        <v>184</v>
      </c>
      <c r="B349" s="41" t="s">
        <v>184</v>
      </c>
      <c r="C349" s="2" t="s">
        <v>185</v>
      </c>
    </row>
    <row r="350" spans="1:3" ht="28.5" customHeight="1">
      <c r="A350" s="39"/>
      <c r="B350" s="39"/>
      <c r="C350" s="6">
        <v>36</v>
      </c>
    </row>
    <row r="351" spans="1:3" ht="28.5" customHeight="1">
      <c r="A351" s="40" t="s">
        <v>186</v>
      </c>
      <c r="B351" s="40">
        <v>36</v>
      </c>
      <c r="C351" s="7">
        <v>36</v>
      </c>
    </row>
    <row r="352" spans="1:3" ht="28.5" customHeight="1">
      <c r="A352" s="38" t="s">
        <v>187</v>
      </c>
      <c r="B352" s="38">
        <v>5</v>
      </c>
      <c r="C352" s="8">
        <v>5</v>
      </c>
    </row>
    <row r="354" spans="1:4" ht="28.5" customHeight="1">
      <c r="A354" s="3" t="s">
        <v>188</v>
      </c>
      <c r="B354" s="3" t="s">
        <v>189</v>
      </c>
      <c r="C354" s="3" t="s">
        <v>190</v>
      </c>
      <c r="D354" s="3" t="s">
        <v>414</v>
      </c>
    </row>
    <row r="355" spans="1:4" ht="28.5" customHeight="1">
      <c r="A355" s="4">
        <v>1</v>
      </c>
      <c r="B355" s="5">
        <v>41383.71666666667</v>
      </c>
      <c r="C355" s="1" t="s">
        <v>538</v>
      </c>
      <c r="D355" s="9" t="s">
        <v>142</v>
      </c>
    </row>
    <row r="356" spans="1:3" ht="28.5" customHeight="1">
      <c r="A356" s="4">
        <v>2</v>
      </c>
      <c r="B356" s="5">
        <v>41382.79861111111</v>
      </c>
      <c r="C356" s="1" t="s">
        <v>539</v>
      </c>
    </row>
    <row r="357" spans="1:4" ht="28.5" customHeight="1">
      <c r="A357" s="4">
        <v>3</v>
      </c>
      <c r="B357" s="5">
        <v>41382.05</v>
      </c>
      <c r="C357" s="1" t="s">
        <v>540</v>
      </c>
      <c r="D357" s="9" t="s">
        <v>143</v>
      </c>
    </row>
    <row r="358" spans="1:4" ht="28.5" customHeight="1">
      <c r="A358" s="4">
        <v>4</v>
      </c>
      <c r="B358" s="5">
        <v>41381.73333333333</v>
      </c>
      <c r="C358" s="1" t="s">
        <v>541</v>
      </c>
      <c r="D358" s="9" t="s">
        <v>143</v>
      </c>
    </row>
    <row r="359" spans="1:3" ht="28.5" customHeight="1">
      <c r="A359" s="4">
        <v>5</v>
      </c>
      <c r="B359" s="5">
        <v>41380.868055555555</v>
      </c>
      <c r="C359" s="1" t="s">
        <v>542</v>
      </c>
    </row>
    <row r="360" spans="1:4" ht="28.5" customHeight="1">
      <c r="A360" s="4">
        <v>6</v>
      </c>
      <c r="B360" s="5">
        <v>41380.62986111111</v>
      </c>
      <c r="C360" s="1" t="s">
        <v>543</v>
      </c>
      <c r="D360" s="9" t="s">
        <v>143</v>
      </c>
    </row>
    <row r="361" spans="1:3" ht="28.5" customHeight="1">
      <c r="A361" s="4">
        <v>7</v>
      </c>
      <c r="B361" s="5">
        <v>41379.15833333333</v>
      </c>
      <c r="C361" s="1" t="s">
        <v>418</v>
      </c>
    </row>
    <row r="362" spans="1:4" ht="28.5" customHeight="1">
      <c r="A362" s="4">
        <v>8</v>
      </c>
      <c r="B362" s="5">
        <v>41378.805555555555</v>
      </c>
      <c r="C362" s="1" t="s">
        <v>544</v>
      </c>
      <c r="D362" s="9" t="s">
        <v>143</v>
      </c>
    </row>
    <row r="363" spans="1:4" ht="28.5" customHeight="1">
      <c r="A363" s="4">
        <v>9</v>
      </c>
      <c r="B363" s="5">
        <v>41377.79513888889</v>
      </c>
      <c r="C363" s="1" t="s">
        <v>545</v>
      </c>
      <c r="D363" s="9" t="s">
        <v>142</v>
      </c>
    </row>
    <row r="364" spans="1:3" ht="28.5" customHeight="1">
      <c r="A364" s="4">
        <v>10</v>
      </c>
      <c r="B364" s="5">
        <v>41377.16388888889</v>
      </c>
      <c r="C364" s="1" t="s">
        <v>419</v>
      </c>
    </row>
    <row r="365" spans="1:3" ht="28.5" customHeight="1">
      <c r="A365" s="4">
        <v>11</v>
      </c>
      <c r="B365" s="5">
        <v>41376.90555555555</v>
      </c>
      <c r="C365" s="1" t="s">
        <v>419</v>
      </c>
    </row>
    <row r="366" spans="1:3" ht="28.5" customHeight="1">
      <c r="A366" s="4">
        <v>12</v>
      </c>
      <c r="B366" s="5">
        <v>41376.126388888886</v>
      </c>
      <c r="C366" s="1" t="s">
        <v>546</v>
      </c>
    </row>
    <row r="367" spans="1:4" ht="28.5" customHeight="1">
      <c r="A367" s="4">
        <v>13</v>
      </c>
      <c r="B367" s="5">
        <v>41372.06875</v>
      </c>
      <c r="C367" s="1" t="s">
        <v>547</v>
      </c>
      <c r="D367" s="9" t="s">
        <v>143</v>
      </c>
    </row>
    <row r="368" spans="1:3" ht="28.5" customHeight="1">
      <c r="A368" s="4">
        <v>14</v>
      </c>
      <c r="B368" s="5">
        <v>41369.97708333333</v>
      </c>
      <c r="C368" s="1" t="s">
        <v>548</v>
      </c>
    </row>
    <row r="369" spans="1:4" ht="28.5" customHeight="1">
      <c r="A369" s="4">
        <v>15</v>
      </c>
      <c r="B369" s="5">
        <v>41368.87847222222</v>
      </c>
      <c r="C369" s="1" t="s">
        <v>549</v>
      </c>
      <c r="D369" s="9" t="s">
        <v>143</v>
      </c>
    </row>
    <row r="370" spans="1:4" ht="28.5" customHeight="1">
      <c r="A370" s="4">
        <v>16</v>
      </c>
      <c r="B370" s="5">
        <v>41368.77916666667</v>
      </c>
      <c r="C370" s="1" t="s">
        <v>550</v>
      </c>
      <c r="D370" s="9" t="s">
        <v>144</v>
      </c>
    </row>
    <row r="371" spans="1:4" ht="28.5" customHeight="1">
      <c r="A371" s="4">
        <v>17</v>
      </c>
      <c r="B371" s="5">
        <v>41368.711805555555</v>
      </c>
      <c r="C371" s="1" t="s">
        <v>551</v>
      </c>
      <c r="D371" s="9" t="s">
        <v>130</v>
      </c>
    </row>
    <row r="372" spans="1:4" ht="28.5" customHeight="1">
      <c r="A372" s="4">
        <v>18</v>
      </c>
      <c r="B372" s="5">
        <v>41367.856944444444</v>
      </c>
      <c r="C372" s="1" t="s">
        <v>552</v>
      </c>
      <c r="D372" s="9" t="s">
        <v>143</v>
      </c>
    </row>
    <row r="373" spans="1:4" ht="28.5" customHeight="1">
      <c r="A373" s="4">
        <v>19</v>
      </c>
      <c r="B373" s="5">
        <v>41366.191666666666</v>
      </c>
      <c r="C373" s="1" t="s">
        <v>553</v>
      </c>
      <c r="D373" s="9" t="s">
        <v>143</v>
      </c>
    </row>
    <row r="374" spans="1:4" ht="28.5" customHeight="1">
      <c r="A374" s="4">
        <v>20</v>
      </c>
      <c r="B374" s="5">
        <v>41365.904861111114</v>
      </c>
      <c r="C374" s="1" t="s">
        <v>554</v>
      </c>
      <c r="D374" s="9" t="s">
        <v>143</v>
      </c>
    </row>
    <row r="375" spans="1:4" ht="28.5" customHeight="1">
      <c r="A375" s="4">
        <v>21</v>
      </c>
      <c r="B375" s="5">
        <v>41365.77222222222</v>
      </c>
      <c r="C375" s="1" t="s">
        <v>555</v>
      </c>
      <c r="D375" s="9" t="s">
        <v>142</v>
      </c>
    </row>
    <row r="376" spans="1:3" ht="28.5" customHeight="1">
      <c r="A376" s="4">
        <v>22</v>
      </c>
      <c r="B376" s="5">
        <v>41365.725694444445</v>
      </c>
      <c r="C376" s="1" t="s">
        <v>418</v>
      </c>
    </row>
    <row r="377" spans="1:4" ht="28.5" customHeight="1">
      <c r="A377" s="4">
        <v>23</v>
      </c>
      <c r="B377" s="5">
        <v>41365.68680555555</v>
      </c>
      <c r="C377" s="1" t="s">
        <v>556</v>
      </c>
      <c r="D377" s="9" t="s">
        <v>144</v>
      </c>
    </row>
    <row r="378" spans="1:4" ht="28.5" customHeight="1">
      <c r="A378" s="4">
        <v>24</v>
      </c>
      <c r="B378" s="5">
        <v>41365.67152777778</v>
      </c>
      <c r="C378" s="1" t="s">
        <v>557</v>
      </c>
      <c r="D378" s="9" t="s">
        <v>130</v>
      </c>
    </row>
    <row r="379" spans="1:4" ht="28.5" customHeight="1">
      <c r="A379" s="4">
        <v>25</v>
      </c>
      <c r="B379" s="5">
        <v>41363.91458333333</v>
      </c>
      <c r="C379" s="1" t="s">
        <v>558</v>
      </c>
      <c r="D379" s="9" t="s">
        <v>138</v>
      </c>
    </row>
    <row r="380" spans="1:4" ht="28.5" customHeight="1">
      <c r="A380" s="4">
        <v>26</v>
      </c>
      <c r="B380" s="5">
        <v>41363.20277777778</v>
      </c>
      <c r="C380" s="1" t="s">
        <v>559</v>
      </c>
      <c r="D380" s="9" t="s">
        <v>143</v>
      </c>
    </row>
    <row r="381" spans="1:4" ht="28.5" customHeight="1">
      <c r="A381" s="4">
        <v>27</v>
      </c>
      <c r="B381" s="5">
        <v>41359.24375</v>
      </c>
      <c r="C381" s="1" t="s">
        <v>560</v>
      </c>
      <c r="D381" s="9" t="s">
        <v>143</v>
      </c>
    </row>
    <row r="382" spans="1:4" ht="28.5" customHeight="1">
      <c r="A382" s="4">
        <v>28</v>
      </c>
      <c r="B382" s="5">
        <v>41356.70763888889</v>
      </c>
      <c r="C382" s="1" t="s">
        <v>561</v>
      </c>
      <c r="D382" s="9" t="s">
        <v>143</v>
      </c>
    </row>
    <row r="383" spans="1:4" ht="28.5" customHeight="1">
      <c r="A383" s="4">
        <v>29</v>
      </c>
      <c r="B383" s="5">
        <v>41355.13958333333</v>
      </c>
      <c r="C383" s="1" t="s">
        <v>562</v>
      </c>
      <c r="D383" s="9" t="s">
        <v>143</v>
      </c>
    </row>
    <row r="384" spans="1:4" ht="28.5" customHeight="1">
      <c r="A384" s="4">
        <v>30</v>
      </c>
      <c r="B384" s="5">
        <v>41355.13125</v>
      </c>
      <c r="C384" s="1" t="s">
        <v>563</v>
      </c>
      <c r="D384" s="9" t="s">
        <v>143</v>
      </c>
    </row>
    <row r="385" spans="1:4" ht="28.5" customHeight="1">
      <c r="A385" s="4">
        <v>31</v>
      </c>
      <c r="B385" s="5">
        <v>41355.104166666664</v>
      </c>
      <c r="C385" s="1" t="s">
        <v>564</v>
      </c>
      <c r="D385" s="9" t="s">
        <v>143</v>
      </c>
    </row>
    <row r="386" spans="1:4" ht="28.5" customHeight="1">
      <c r="A386" s="4">
        <v>32</v>
      </c>
      <c r="B386" s="5">
        <v>41355.009722222225</v>
      </c>
      <c r="C386" s="1" t="s">
        <v>565</v>
      </c>
      <c r="D386" s="9" t="s">
        <v>98</v>
      </c>
    </row>
    <row r="387" spans="1:4" ht="28.5" customHeight="1">
      <c r="A387" s="4">
        <v>33</v>
      </c>
      <c r="B387" s="5">
        <v>41354.96527777778</v>
      </c>
      <c r="C387" s="1" t="s">
        <v>566</v>
      </c>
      <c r="D387" s="9" t="s">
        <v>98</v>
      </c>
    </row>
    <row r="388" spans="1:4" ht="28.5" customHeight="1">
      <c r="A388" s="4">
        <v>34</v>
      </c>
      <c r="B388" s="5">
        <v>41354.84027777778</v>
      </c>
      <c r="C388" s="1" t="s">
        <v>567</v>
      </c>
      <c r="D388" s="9" t="s">
        <v>98</v>
      </c>
    </row>
    <row r="389" spans="1:4" ht="28.5" customHeight="1">
      <c r="A389" s="4">
        <v>35</v>
      </c>
      <c r="B389" s="5">
        <v>41354.82847222222</v>
      </c>
      <c r="C389" s="1" t="s">
        <v>568</v>
      </c>
      <c r="D389" s="9" t="s">
        <v>138</v>
      </c>
    </row>
    <row r="390" spans="1:4" ht="28.5" customHeight="1">
      <c r="A390" s="4">
        <v>36</v>
      </c>
      <c r="B390" s="5">
        <v>41354.81805555556</v>
      </c>
      <c r="C390" s="1" t="s">
        <v>569</v>
      </c>
      <c r="D390" s="9" t="s">
        <v>143</v>
      </c>
    </row>
    <row r="393" spans="1:3" ht="28.5" customHeight="1">
      <c r="A393" s="37" t="s">
        <v>570</v>
      </c>
      <c r="B393" s="37" t="s">
        <v>570</v>
      </c>
      <c r="C393" s="37" t="s">
        <v>570</v>
      </c>
    </row>
    <row r="394" spans="1:3" ht="28.5" customHeight="1">
      <c r="A394" s="41" t="s">
        <v>184</v>
      </c>
      <c r="B394" s="41" t="s">
        <v>184</v>
      </c>
      <c r="C394" s="2" t="s">
        <v>185</v>
      </c>
    </row>
    <row r="395" spans="1:3" ht="28.5" customHeight="1">
      <c r="A395" s="39"/>
      <c r="B395" s="39"/>
      <c r="C395" s="6">
        <v>38</v>
      </c>
    </row>
    <row r="396" spans="1:3" ht="28.5" customHeight="1">
      <c r="A396" s="40" t="s">
        <v>186</v>
      </c>
      <c r="B396" s="40">
        <v>38</v>
      </c>
      <c r="C396" s="7">
        <v>38</v>
      </c>
    </row>
    <row r="397" spans="1:3" ht="28.5" customHeight="1">
      <c r="A397" s="38" t="s">
        <v>187</v>
      </c>
      <c r="B397" s="38">
        <v>3</v>
      </c>
      <c r="C397" s="8">
        <v>3</v>
      </c>
    </row>
    <row r="399" spans="1:4" ht="28.5" customHeight="1">
      <c r="A399" s="3" t="s">
        <v>188</v>
      </c>
      <c r="B399" s="3" t="s">
        <v>189</v>
      </c>
      <c r="C399" s="3" t="s">
        <v>190</v>
      </c>
      <c r="D399" s="3" t="s">
        <v>414</v>
      </c>
    </row>
    <row r="400" spans="1:4" ht="28.5" customHeight="1">
      <c r="A400" s="4">
        <v>1</v>
      </c>
      <c r="B400" s="5">
        <v>41383.71666666667</v>
      </c>
      <c r="C400" s="1" t="s">
        <v>571</v>
      </c>
      <c r="D400" s="9" t="s">
        <v>111</v>
      </c>
    </row>
    <row r="401" spans="1:4" ht="28.5" customHeight="1">
      <c r="A401" s="4">
        <v>2</v>
      </c>
      <c r="B401" s="5">
        <v>41382.79861111111</v>
      </c>
      <c r="C401" s="1" t="s">
        <v>572</v>
      </c>
      <c r="D401" s="9" t="s">
        <v>98</v>
      </c>
    </row>
    <row r="402" spans="1:4" ht="28.5" customHeight="1">
      <c r="A402" s="4">
        <v>3</v>
      </c>
      <c r="B402" s="5">
        <v>41382.05</v>
      </c>
      <c r="C402" s="1" t="s">
        <v>573</v>
      </c>
      <c r="D402" s="9" t="s">
        <v>118</v>
      </c>
    </row>
    <row r="403" spans="1:4" ht="28.5" customHeight="1">
      <c r="A403" s="4">
        <v>4</v>
      </c>
      <c r="B403" s="5">
        <v>41381.73333333333</v>
      </c>
      <c r="C403" s="1" t="s">
        <v>574</v>
      </c>
      <c r="D403" s="9" t="s">
        <v>111</v>
      </c>
    </row>
    <row r="404" spans="1:4" ht="28.5" customHeight="1">
      <c r="A404" s="4">
        <v>5</v>
      </c>
      <c r="B404" s="5">
        <v>41380.868055555555</v>
      </c>
      <c r="C404" s="1" t="s">
        <v>575</v>
      </c>
      <c r="D404" s="9" t="s">
        <v>111</v>
      </c>
    </row>
    <row r="405" spans="1:4" ht="28.5" customHeight="1">
      <c r="A405" s="4">
        <v>6</v>
      </c>
      <c r="B405" s="5">
        <v>41380.62986111111</v>
      </c>
      <c r="C405" s="1" t="s">
        <v>576</v>
      </c>
      <c r="D405" s="9" t="s">
        <v>94</v>
      </c>
    </row>
    <row r="406" spans="1:4" ht="28.5" customHeight="1">
      <c r="A406" s="4">
        <v>7</v>
      </c>
      <c r="B406" s="5">
        <v>41379.15833333333</v>
      </c>
      <c r="C406" s="1" t="s">
        <v>577</v>
      </c>
      <c r="D406" s="9" t="s">
        <v>111</v>
      </c>
    </row>
    <row r="407" spans="1:4" ht="28.5" customHeight="1">
      <c r="A407" s="4">
        <v>8</v>
      </c>
      <c r="B407" s="5">
        <v>41378.805555555555</v>
      </c>
      <c r="C407" s="1" t="s">
        <v>578</v>
      </c>
      <c r="D407" s="9" t="s">
        <v>145</v>
      </c>
    </row>
    <row r="408" spans="1:4" ht="28.5" customHeight="1">
      <c r="A408" s="4">
        <v>9</v>
      </c>
      <c r="B408" s="5">
        <v>41377.79513888889</v>
      </c>
      <c r="C408" s="1" t="s">
        <v>579</v>
      </c>
      <c r="D408" s="9" t="s">
        <v>111</v>
      </c>
    </row>
    <row r="409" spans="1:4" ht="28.5" customHeight="1">
      <c r="A409" s="4">
        <v>10</v>
      </c>
      <c r="B409" s="5">
        <v>41377.16388888889</v>
      </c>
      <c r="C409" s="1" t="s">
        <v>580</v>
      </c>
      <c r="D409" s="9" t="s">
        <v>111</v>
      </c>
    </row>
    <row r="410" spans="1:3" ht="28.5" customHeight="1">
      <c r="A410" s="4">
        <v>11</v>
      </c>
      <c r="B410" s="5">
        <v>41376.90555555555</v>
      </c>
      <c r="C410" s="1" t="s">
        <v>419</v>
      </c>
    </row>
    <row r="411" spans="1:4" ht="28.5" customHeight="1">
      <c r="A411" s="4">
        <v>12</v>
      </c>
      <c r="B411" s="5">
        <v>41376.126388888886</v>
      </c>
      <c r="C411" s="1" t="s">
        <v>581</v>
      </c>
      <c r="D411" s="9" t="s">
        <v>146</v>
      </c>
    </row>
    <row r="412" spans="1:4" ht="28.5" customHeight="1">
      <c r="A412" s="4">
        <v>13</v>
      </c>
      <c r="B412" s="5">
        <v>41372.06875</v>
      </c>
      <c r="C412" s="1" t="s">
        <v>70</v>
      </c>
      <c r="D412" s="9" t="s">
        <v>111</v>
      </c>
    </row>
    <row r="413" spans="1:4" ht="28.5" customHeight="1">
      <c r="A413" s="4">
        <v>14</v>
      </c>
      <c r="B413" s="5">
        <v>41369.97708333333</v>
      </c>
      <c r="C413" s="1" t="s">
        <v>71</v>
      </c>
      <c r="D413" s="9" t="s">
        <v>131</v>
      </c>
    </row>
    <row r="414" spans="1:4" ht="28.5" customHeight="1">
      <c r="A414" s="4">
        <v>15</v>
      </c>
      <c r="B414" s="5">
        <v>41368.87847222222</v>
      </c>
      <c r="C414" s="1" t="s">
        <v>72</v>
      </c>
      <c r="D414" s="9" t="s">
        <v>111</v>
      </c>
    </row>
    <row r="415" spans="1:4" ht="28.5" customHeight="1">
      <c r="A415" s="4">
        <v>16</v>
      </c>
      <c r="B415" s="5">
        <v>41368.77916666667</v>
      </c>
      <c r="C415" s="1" t="s">
        <v>73</v>
      </c>
      <c r="D415" s="9" t="s">
        <v>111</v>
      </c>
    </row>
    <row r="416" spans="1:4" ht="28.5" customHeight="1">
      <c r="A416" s="4">
        <v>17</v>
      </c>
      <c r="B416" s="5">
        <v>41368.711805555555</v>
      </c>
      <c r="C416" s="1" t="s">
        <v>74</v>
      </c>
      <c r="D416" s="9" t="s">
        <v>111</v>
      </c>
    </row>
    <row r="417" spans="1:4" ht="28.5" customHeight="1">
      <c r="A417" s="4">
        <v>18</v>
      </c>
      <c r="B417" s="5">
        <v>41367.87777777778</v>
      </c>
      <c r="C417" s="1" t="s">
        <v>75</v>
      </c>
      <c r="D417" s="9" t="s">
        <v>111</v>
      </c>
    </row>
    <row r="418" spans="1:4" ht="28.5" customHeight="1">
      <c r="A418" s="4">
        <v>20</v>
      </c>
      <c r="B418" s="5">
        <v>41366.191666666666</v>
      </c>
      <c r="C418" s="1" t="s">
        <v>76</v>
      </c>
      <c r="D418" s="9" t="s">
        <v>111</v>
      </c>
    </row>
    <row r="419" spans="1:4" ht="28.5" customHeight="1">
      <c r="A419" s="4">
        <v>21</v>
      </c>
      <c r="B419" s="5">
        <v>41366.111805555556</v>
      </c>
      <c r="C419" s="1" t="s">
        <v>77</v>
      </c>
      <c r="D419" s="9" t="s">
        <v>147</v>
      </c>
    </row>
    <row r="420" spans="1:4" ht="28.5" customHeight="1">
      <c r="A420" s="4">
        <v>22</v>
      </c>
      <c r="B420" s="5">
        <v>41365.904861111114</v>
      </c>
      <c r="C420" s="1" t="s">
        <v>78</v>
      </c>
      <c r="D420" s="9" t="s">
        <v>117</v>
      </c>
    </row>
    <row r="421" spans="1:4" ht="28.5" customHeight="1">
      <c r="A421" s="4">
        <v>23</v>
      </c>
      <c r="B421" s="5">
        <v>41365.77222222222</v>
      </c>
      <c r="C421" s="1" t="s">
        <v>79</v>
      </c>
      <c r="D421" s="9" t="s">
        <v>111</v>
      </c>
    </row>
    <row r="422" spans="1:3" ht="28.5" customHeight="1">
      <c r="A422" s="4">
        <v>24</v>
      </c>
      <c r="B422" s="5">
        <v>41365.725694444445</v>
      </c>
      <c r="C422" s="1" t="s">
        <v>418</v>
      </c>
    </row>
    <row r="423" spans="1:4" ht="28.5" customHeight="1">
      <c r="A423" s="4">
        <v>25</v>
      </c>
      <c r="B423" s="5">
        <v>41365.68680555555</v>
      </c>
      <c r="C423" s="1" t="s">
        <v>80</v>
      </c>
      <c r="D423" s="9" t="s">
        <v>111</v>
      </c>
    </row>
    <row r="424" spans="1:4" ht="28.5" customHeight="1">
      <c r="A424" s="4">
        <v>26</v>
      </c>
      <c r="B424" s="5">
        <v>41365.67152777778</v>
      </c>
      <c r="C424" s="1" t="s">
        <v>81</v>
      </c>
      <c r="D424" s="9" t="s">
        <v>111</v>
      </c>
    </row>
    <row r="425" spans="1:4" ht="28.5" customHeight="1">
      <c r="A425" s="4">
        <v>27</v>
      </c>
      <c r="B425" s="5">
        <v>41363.91458333333</v>
      </c>
      <c r="C425" s="1" t="s">
        <v>82</v>
      </c>
      <c r="D425" s="9" t="s">
        <v>145</v>
      </c>
    </row>
    <row r="426" spans="1:4" ht="28.5" customHeight="1">
      <c r="A426" s="4">
        <v>28</v>
      </c>
      <c r="B426" s="5">
        <v>41363.20277777778</v>
      </c>
      <c r="C426" s="1" t="s">
        <v>83</v>
      </c>
      <c r="D426" s="9" t="s">
        <v>111</v>
      </c>
    </row>
    <row r="427" spans="1:4" ht="28.5" customHeight="1">
      <c r="A427" s="4">
        <v>29</v>
      </c>
      <c r="B427" s="5">
        <v>41359.24375</v>
      </c>
      <c r="C427" s="9" t="s">
        <v>148</v>
      </c>
      <c r="D427" s="9" t="s">
        <v>111</v>
      </c>
    </row>
    <row r="428" spans="1:4" ht="28.5" customHeight="1">
      <c r="A428" s="4">
        <v>30</v>
      </c>
      <c r="B428" s="5">
        <v>41358.13125</v>
      </c>
      <c r="C428" s="1" t="s">
        <v>84</v>
      </c>
      <c r="D428" s="9" t="s">
        <v>111</v>
      </c>
    </row>
    <row r="429" spans="1:4" ht="28.5" customHeight="1">
      <c r="A429" s="4">
        <v>31</v>
      </c>
      <c r="B429" s="5">
        <v>41355.13958333333</v>
      </c>
      <c r="C429" s="1" t="s">
        <v>85</v>
      </c>
      <c r="D429" s="9" t="s">
        <v>147</v>
      </c>
    </row>
    <row r="430" spans="1:4" ht="28.5" customHeight="1">
      <c r="A430" s="4">
        <v>32</v>
      </c>
      <c r="B430" s="5">
        <v>41355.13125</v>
      </c>
      <c r="C430" s="1" t="s">
        <v>86</v>
      </c>
      <c r="D430" s="9" t="s">
        <v>146</v>
      </c>
    </row>
    <row r="431" spans="1:4" ht="28.5" customHeight="1">
      <c r="A431" s="4">
        <v>33</v>
      </c>
      <c r="B431" s="5">
        <v>41355.104166666664</v>
      </c>
      <c r="C431" s="1" t="s">
        <v>87</v>
      </c>
      <c r="D431" s="9" t="s">
        <v>111</v>
      </c>
    </row>
    <row r="432" spans="1:4" ht="28.5" customHeight="1">
      <c r="A432" s="4">
        <v>34</v>
      </c>
      <c r="B432" s="5">
        <v>41355.009722222225</v>
      </c>
      <c r="C432" s="1" t="s">
        <v>88</v>
      </c>
      <c r="D432" s="9" t="s">
        <v>111</v>
      </c>
    </row>
    <row r="433" spans="1:4" ht="28.5" customHeight="1">
      <c r="A433" s="4">
        <v>35</v>
      </c>
      <c r="B433" s="5">
        <v>41354.96527777778</v>
      </c>
      <c r="C433" s="1" t="s">
        <v>89</v>
      </c>
      <c r="D433" s="9" t="s">
        <v>111</v>
      </c>
    </row>
    <row r="434" spans="1:4" ht="28.5" customHeight="1">
      <c r="A434" s="4">
        <v>36</v>
      </c>
      <c r="B434" s="5">
        <v>41354.84027777778</v>
      </c>
      <c r="C434" s="1" t="s">
        <v>90</v>
      </c>
      <c r="D434" s="9" t="s">
        <v>131</v>
      </c>
    </row>
    <row r="435" spans="1:4" ht="28.5" customHeight="1">
      <c r="A435" s="4">
        <v>37</v>
      </c>
      <c r="B435" s="5">
        <v>41354.82847222222</v>
      </c>
      <c r="C435" s="1" t="s">
        <v>91</v>
      </c>
      <c r="D435" s="9" t="s">
        <v>111</v>
      </c>
    </row>
    <row r="436" spans="1:4" ht="28.5" customHeight="1">
      <c r="A436" s="4">
        <v>38</v>
      </c>
      <c r="B436" s="5">
        <v>41354.81805555556</v>
      </c>
      <c r="C436" s="1" t="s">
        <v>352</v>
      </c>
      <c r="D436" s="9" t="s">
        <v>111</v>
      </c>
    </row>
    <row r="439" spans="1:3" ht="28.5" customHeight="1">
      <c r="A439" s="37" t="s">
        <v>353</v>
      </c>
      <c r="B439" s="37" t="s">
        <v>353</v>
      </c>
      <c r="C439" s="37" t="s">
        <v>353</v>
      </c>
    </row>
    <row r="440" spans="1:3" ht="28.5" customHeight="1">
      <c r="A440" s="41" t="s">
        <v>184</v>
      </c>
      <c r="B440" s="41" t="s">
        <v>184</v>
      </c>
      <c r="C440" s="2" t="s">
        <v>185</v>
      </c>
    </row>
    <row r="441" spans="1:3" ht="28.5" customHeight="1">
      <c r="A441" s="39"/>
      <c r="B441" s="39"/>
      <c r="C441" s="6">
        <v>35</v>
      </c>
    </row>
    <row r="442" spans="1:3" ht="28.5" customHeight="1">
      <c r="A442" s="40" t="s">
        <v>186</v>
      </c>
      <c r="B442" s="40">
        <v>35</v>
      </c>
      <c r="C442" s="7">
        <v>35</v>
      </c>
    </row>
    <row r="443" spans="1:3" ht="28.5" customHeight="1">
      <c r="A443" s="38" t="s">
        <v>187</v>
      </c>
      <c r="B443" s="38">
        <v>6</v>
      </c>
      <c r="C443" s="8">
        <v>6</v>
      </c>
    </row>
    <row r="445" spans="1:4" ht="28.5" customHeight="1">
      <c r="A445" s="3" t="s">
        <v>188</v>
      </c>
      <c r="B445" s="3" t="s">
        <v>189</v>
      </c>
      <c r="C445" s="3" t="s">
        <v>190</v>
      </c>
      <c r="D445" s="3" t="s">
        <v>414</v>
      </c>
    </row>
    <row r="446" spans="1:4" ht="28.5" customHeight="1">
      <c r="A446" s="4">
        <v>1</v>
      </c>
      <c r="B446" s="5">
        <v>41383.71666666667</v>
      </c>
      <c r="C446" s="1" t="s">
        <v>354</v>
      </c>
      <c r="D446" s="9" t="s">
        <v>130</v>
      </c>
    </row>
    <row r="447" spans="1:4" ht="28.5" customHeight="1">
      <c r="A447" s="4">
        <v>2</v>
      </c>
      <c r="B447" s="5">
        <v>41382.79861111111</v>
      </c>
      <c r="C447" s="1" t="s">
        <v>355</v>
      </c>
      <c r="D447" s="9" t="s">
        <v>149</v>
      </c>
    </row>
    <row r="448" spans="1:4" ht="28.5" customHeight="1">
      <c r="A448" s="4">
        <v>3</v>
      </c>
      <c r="B448" s="5">
        <v>41382.05</v>
      </c>
      <c r="C448" s="1" t="s">
        <v>356</v>
      </c>
      <c r="D448" s="9" t="s">
        <v>152</v>
      </c>
    </row>
    <row r="449" spans="1:4" ht="28.5" customHeight="1">
      <c r="A449" s="4">
        <v>4</v>
      </c>
      <c r="B449" s="5">
        <v>41381.73333333333</v>
      </c>
      <c r="C449" s="1" t="s">
        <v>357</v>
      </c>
      <c r="D449" s="9" t="s">
        <v>152</v>
      </c>
    </row>
    <row r="450" spans="1:4" ht="28.5" customHeight="1">
      <c r="A450" s="4">
        <v>5</v>
      </c>
      <c r="B450" s="5">
        <v>41380.868055555555</v>
      </c>
      <c r="C450" s="1" t="s">
        <v>358</v>
      </c>
      <c r="D450" s="9" t="s">
        <v>98</v>
      </c>
    </row>
    <row r="451" spans="1:4" ht="28.5" customHeight="1">
      <c r="A451" s="4">
        <v>6</v>
      </c>
      <c r="B451" s="5">
        <v>41380.62986111111</v>
      </c>
      <c r="C451" s="1" t="s">
        <v>359</v>
      </c>
      <c r="D451" s="9" t="s">
        <v>150</v>
      </c>
    </row>
    <row r="452" spans="1:3" ht="28.5" customHeight="1">
      <c r="A452" s="4">
        <v>7</v>
      </c>
      <c r="B452" s="5">
        <v>41379.15833333333</v>
      </c>
      <c r="C452" s="1" t="s">
        <v>418</v>
      </c>
    </row>
    <row r="453" spans="1:4" ht="28.5" customHeight="1">
      <c r="A453" s="4">
        <v>8</v>
      </c>
      <c r="B453" s="5">
        <v>41378.805555555555</v>
      </c>
      <c r="C453" s="1" t="s">
        <v>360</v>
      </c>
      <c r="D453" s="9" t="s">
        <v>98</v>
      </c>
    </row>
    <row r="454" spans="1:4" ht="28.5" customHeight="1">
      <c r="A454" s="4">
        <v>9</v>
      </c>
      <c r="B454" s="5">
        <v>41377.79513888889</v>
      </c>
      <c r="C454" s="1" t="s">
        <v>361</v>
      </c>
      <c r="D454" s="9" t="s">
        <v>94</v>
      </c>
    </row>
    <row r="455" spans="1:3" ht="28.5" customHeight="1">
      <c r="A455" s="4">
        <v>10</v>
      </c>
      <c r="B455" s="5">
        <v>41377.16388888889</v>
      </c>
      <c r="C455" s="1" t="s">
        <v>419</v>
      </c>
    </row>
    <row r="456" spans="1:4" ht="28.5" customHeight="1">
      <c r="A456" s="4">
        <v>11</v>
      </c>
      <c r="B456" s="5">
        <v>41376.126388888886</v>
      </c>
      <c r="C456" s="1" t="s">
        <v>362</v>
      </c>
      <c r="D456" s="9" t="s">
        <v>105</v>
      </c>
    </row>
    <row r="457" spans="1:4" ht="28.5" customHeight="1">
      <c r="A457" s="4">
        <v>12</v>
      </c>
      <c r="B457" s="5">
        <v>41369.97708333333</v>
      </c>
      <c r="C457" s="1" t="s">
        <v>363</v>
      </c>
      <c r="D457" s="9" t="s">
        <v>151</v>
      </c>
    </row>
    <row r="458" spans="1:4" ht="28.5" customHeight="1">
      <c r="A458" s="4">
        <v>13</v>
      </c>
      <c r="B458" s="5">
        <v>41368.87847222222</v>
      </c>
      <c r="C458" s="1" t="s">
        <v>364</v>
      </c>
      <c r="D458" s="9" t="s">
        <v>105</v>
      </c>
    </row>
    <row r="459" spans="1:4" ht="28.5" customHeight="1">
      <c r="A459" s="4">
        <v>14</v>
      </c>
      <c r="B459" s="5">
        <v>41368.77916666667</v>
      </c>
      <c r="C459" s="1" t="s">
        <v>365</v>
      </c>
      <c r="D459" s="9" t="s">
        <v>131</v>
      </c>
    </row>
    <row r="460" spans="1:4" ht="28.5" customHeight="1">
      <c r="A460" s="4">
        <v>15</v>
      </c>
      <c r="B460" s="5">
        <v>41368.711805555555</v>
      </c>
      <c r="C460" s="1" t="s">
        <v>366</v>
      </c>
      <c r="D460" s="9" t="s">
        <v>130</v>
      </c>
    </row>
    <row r="461" spans="1:4" ht="28.5" customHeight="1">
      <c r="A461" s="4">
        <v>16</v>
      </c>
      <c r="B461" s="5">
        <v>41367.87777777778</v>
      </c>
      <c r="C461" s="1" t="s">
        <v>367</v>
      </c>
      <c r="D461" s="9" t="s">
        <v>105</v>
      </c>
    </row>
    <row r="462" spans="1:4" ht="28.5" customHeight="1">
      <c r="A462" s="4">
        <v>17</v>
      </c>
      <c r="B462" s="5">
        <v>41367.856944444444</v>
      </c>
      <c r="C462" s="1" t="s">
        <v>13</v>
      </c>
      <c r="D462" s="9" t="s">
        <v>130</v>
      </c>
    </row>
    <row r="463" spans="1:4" ht="28.5" customHeight="1">
      <c r="A463" s="4">
        <v>18</v>
      </c>
      <c r="B463" s="5">
        <v>41366.191666666666</v>
      </c>
      <c r="C463" s="1" t="s">
        <v>368</v>
      </c>
      <c r="D463" s="9" t="s">
        <v>105</v>
      </c>
    </row>
    <row r="464" spans="1:4" ht="28.5" customHeight="1">
      <c r="A464" s="4">
        <v>19</v>
      </c>
      <c r="B464" s="5">
        <v>41366.111805555556</v>
      </c>
      <c r="C464" s="1" t="s">
        <v>369</v>
      </c>
      <c r="D464" s="9" t="s">
        <v>105</v>
      </c>
    </row>
    <row r="465" spans="1:4" ht="28.5" customHeight="1">
      <c r="A465" s="4">
        <v>20</v>
      </c>
      <c r="B465" s="5">
        <v>41365.904861111114</v>
      </c>
      <c r="C465" s="1" t="s">
        <v>370</v>
      </c>
      <c r="D465" s="9" t="s">
        <v>152</v>
      </c>
    </row>
    <row r="466" spans="1:4" ht="28.5" customHeight="1">
      <c r="A466" s="4">
        <v>21</v>
      </c>
      <c r="B466" s="5">
        <v>41365.77222222222</v>
      </c>
      <c r="C466" s="1" t="s">
        <v>371</v>
      </c>
      <c r="D466" s="9" t="s">
        <v>94</v>
      </c>
    </row>
    <row r="467" spans="1:3" ht="28.5" customHeight="1">
      <c r="A467" s="4">
        <v>22</v>
      </c>
      <c r="B467" s="5">
        <v>41365.725694444445</v>
      </c>
      <c r="C467" s="1" t="s">
        <v>418</v>
      </c>
    </row>
    <row r="468" spans="1:4" ht="28.5" customHeight="1">
      <c r="A468" s="4">
        <v>23</v>
      </c>
      <c r="B468" s="5">
        <v>41365.68680555555</v>
      </c>
      <c r="C468" s="1" t="s">
        <v>172</v>
      </c>
      <c r="D468" s="9" t="s">
        <v>152</v>
      </c>
    </row>
    <row r="469" spans="1:4" ht="28.5" customHeight="1">
      <c r="A469" s="4">
        <v>24</v>
      </c>
      <c r="B469" s="5">
        <v>41363.91458333333</v>
      </c>
      <c r="C469" s="1" t="s">
        <v>173</v>
      </c>
      <c r="D469" s="9" t="s">
        <v>151</v>
      </c>
    </row>
    <row r="470" spans="1:4" ht="28.5" customHeight="1">
      <c r="A470" s="4">
        <v>25</v>
      </c>
      <c r="B470" s="5">
        <v>41363.20277777778</v>
      </c>
      <c r="C470" s="1" t="s">
        <v>174</v>
      </c>
      <c r="D470" s="9" t="s">
        <v>111</v>
      </c>
    </row>
    <row r="471" spans="1:4" ht="28.5" customHeight="1">
      <c r="A471" s="4">
        <v>26</v>
      </c>
      <c r="B471" s="5">
        <v>41359.24375</v>
      </c>
      <c r="C471" s="1" t="s">
        <v>175</v>
      </c>
      <c r="D471" s="9" t="s">
        <v>96</v>
      </c>
    </row>
    <row r="472" spans="1:4" ht="28.5" customHeight="1">
      <c r="A472" s="4">
        <v>27</v>
      </c>
      <c r="B472" s="5">
        <v>41358.13125</v>
      </c>
      <c r="C472" s="1" t="s">
        <v>176</v>
      </c>
      <c r="D472" s="9" t="s">
        <v>94</v>
      </c>
    </row>
    <row r="473" spans="1:4" ht="28.5" customHeight="1">
      <c r="A473" s="4">
        <v>28</v>
      </c>
      <c r="B473" s="5">
        <v>41355.13958333333</v>
      </c>
      <c r="C473" s="1" t="s">
        <v>177</v>
      </c>
      <c r="D473" s="9" t="s">
        <v>111</v>
      </c>
    </row>
    <row r="474" spans="1:4" ht="28.5" customHeight="1">
      <c r="A474" s="4">
        <v>29</v>
      </c>
      <c r="B474" s="5">
        <v>41355.13125</v>
      </c>
      <c r="C474" s="1" t="s">
        <v>178</v>
      </c>
      <c r="D474" s="9" t="s">
        <v>138</v>
      </c>
    </row>
    <row r="475" spans="1:4" ht="28.5" customHeight="1">
      <c r="A475" s="4">
        <v>30</v>
      </c>
      <c r="B475" s="5">
        <v>41355.104166666664</v>
      </c>
      <c r="C475" s="1" t="s">
        <v>179</v>
      </c>
      <c r="D475" s="9" t="s">
        <v>105</v>
      </c>
    </row>
    <row r="476" spans="1:4" ht="28.5" customHeight="1">
      <c r="A476" s="4">
        <v>31</v>
      </c>
      <c r="B476" s="5">
        <v>41355.009722222225</v>
      </c>
      <c r="C476" s="1" t="s">
        <v>180</v>
      </c>
      <c r="D476" s="9" t="s">
        <v>153</v>
      </c>
    </row>
    <row r="477" spans="1:4" ht="28.5" customHeight="1">
      <c r="A477" s="4">
        <v>32</v>
      </c>
      <c r="B477" s="5">
        <v>41354.96527777778</v>
      </c>
      <c r="C477" s="1" t="s">
        <v>181</v>
      </c>
      <c r="D477" s="9" t="s">
        <v>105</v>
      </c>
    </row>
    <row r="478" spans="1:4" ht="28.5" customHeight="1">
      <c r="A478" s="4">
        <v>33</v>
      </c>
      <c r="B478" s="5">
        <v>41354.84027777778</v>
      </c>
      <c r="C478" s="1" t="s">
        <v>388</v>
      </c>
      <c r="D478" s="9" t="s">
        <v>131</v>
      </c>
    </row>
    <row r="479" spans="1:4" ht="28.5" customHeight="1">
      <c r="A479" s="4">
        <v>34</v>
      </c>
      <c r="B479" s="5">
        <v>41354.82847222222</v>
      </c>
      <c r="C479" s="1" t="s">
        <v>389</v>
      </c>
      <c r="D479" s="9" t="s">
        <v>96</v>
      </c>
    </row>
    <row r="480" spans="1:4" ht="28.5" customHeight="1">
      <c r="A480" s="4">
        <v>35</v>
      </c>
      <c r="B480" s="5">
        <v>41354.81805555556</v>
      </c>
      <c r="C480" s="1" t="s">
        <v>390</v>
      </c>
      <c r="D480" s="9" t="s">
        <v>131</v>
      </c>
    </row>
    <row r="483" spans="1:3" ht="28.5" customHeight="1">
      <c r="A483" s="37" t="s">
        <v>391</v>
      </c>
      <c r="B483" s="37" t="s">
        <v>391</v>
      </c>
      <c r="C483" s="37" t="s">
        <v>391</v>
      </c>
    </row>
    <row r="484" spans="1:3" ht="28.5" customHeight="1">
      <c r="A484" s="41" t="s">
        <v>184</v>
      </c>
      <c r="B484" s="41" t="s">
        <v>184</v>
      </c>
      <c r="C484" s="2" t="s">
        <v>185</v>
      </c>
    </row>
    <row r="485" spans="1:3" ht="28.5" customHeight="1">
      <c r="A485" s="39"/>
      <c r="B485" s="39"/>
      <c r="C485" s="6">
        <v>27</v>
      </c>
    </row>
    <row r="486" spans="1:3" ht="28.5" customHeight="1">
      <c r="A486" s="40" t="s">
        <v>186</v>
      </c>
      <c r="B486" s="40">
        <v>27</v>
      </c>
      <c r="C486" s="7">
        <v>27</v>
      </c>
    </row>
    <row r="487" spans="1:3" ht="28.5" customHeight="1">
      <c r="A487" s="38" t="s">
        <v>187</v>
      </c>
      <c r="B487" s="38">
        <v>14</v>
      </c>
      <c r="C487" s="8">
        <v>14</v>
      </c>
    </row>
    <row r="489" spans="1:4" ht="28.5" customHeight="1">
      <c r="A489" s="3" t="s">
        <v>188</v>
      </c>
      <c r="B489" s="3" t="s">
        <v>189</v>
      </c>
      <c r="C489" s="3" t="s">
        <v>190</v>
      </c>
      <c r="D489" s="3" t="s">
        <v>414</v>
      </c>
    </row>
    <row r="490" spans="1:4" ht="28.5" customHeight="1">
      <c r="A490" s="4">
        <v>1</v>
      </c>
      <c r="B490" s="5">
        <v>41383.71666666667</v>
      </c>
      <c r="C490" s="1" t="s">
        <v>392</v>
      </c>
      <c r="D490" s="9" t="s">
        <v>159</v>
      </c>
    </row>
    <row r="491" spans="1:4" ht="28.5" customHeight="1">
      <c r="A491" s="4">
        <v>2</v>
      </c>
      <c r="B491" s="5">
        <v>41382.79861111111</v>
      </c>
      <c r="C491" s="1" t="s">
        <v>393</v>
      </c>
      <c r="D491" s="9" t="s">
        <v>98</v>
      </c>
    </row>
    <row r="492" spans="1:4" ht="28.5" customHeight="1">
      <c r="A492" s="4">
        <v>3</v>
      </c>
      <c r="B492" s="5">
        <v>41382.05</v>
      </c>
      <c r="C492" s="1" t="s">
        <v>394</v>
      </c>
      <c r="D492" s="9" t="s">
        <v>151</v>
      </c>
    </row>
    <row r="493" spans="1:3" ht="28.5" customHeight="1">
      <c r="A493" s="4">
        <v>4</v>
      </c>
      <c r="B493" s="5">
        <v>41380.868055555555</v>
      </c>
      <c r="C493" s="1" t="s">
        <v>495</v>
      </c>
    </row>
    <row r="494" spans="1:4" ht="28.5" customHeight="1">
      <c r="A494" s="4">
        <v>5</v>
      </c>
      <c r="B494" s="5">
        <v>41380.62986111111</v>
      </c>
      <c r="C494" s="1" t="s">
        <v>395</v>
      </c>
      <c r="D494" s="9" t="s">
        <v>159</v>
      </c>
    </row>
    <row r="495" spans="1:3" ht="28.5" customHeight="1">
      <c r="A495" s="4">
        <v>6</v>
      </c>
      <c r="B495" s="5">
        <v>41379.15833333333</v>
      </c>
      <c r="C495" s="1" t="s">
        <v>489</v>
      </c>
    </row>
    <row r="496" spans="1:4" ht="28.5" customHeight="1">
      <c r="A496" s="4">
        <v>7</v>
      </c>
      <c r="B496" s="5">
        <v>41377.79513888889</v>
      </c>
      <c r="C496" s="1" t="s">
        <v>396</v>
      </c>
      <c r="D496" s="9" t="s">
        <v>159</v>
      </c>
    </row>
    <row r="497" spans="1:3" ht="28.5" customHeight="1">
      <c r="A497" s="4">
        <v>8</v>
      </c>
      <c r="B497" s="5">
        <v>41377.16388888889</v>
      </c>
      <c r="C497" s="1" t="s">
        <v>397</v>
      </c>
    </row>
    <row r="498" spans="1:4" ht="28.5" customHeight="1">
      <c r="A498" s="4">
        <v>9</v>
      </c>
      <c r="B498" s="5">
        <v>41376.126388888886</v>
      </c>
      <c r="C498" s="1" t="s">
        <v>398</v>
      </c>
      <c r="D498" s="9" t="s">
        <v>96</v>
      </c>
    </row>
    <row r="499" spans="1:3" ht="28.5" customHeight="1">
      <c r="A499" s="4">
        <v>10</v>
      </c>
      <c r="B499" s="5">
        <v>41368.87847222222</v>
      </c>
      <c r="C499" s="1" t="s">
        <v>399</v>
      </c>
    </row>
    <row r="500" spans="1:3" ht="28.5" customHeight="1">
      <c r="A500" s="4">
        <v>11</v>
      </c>
      <c r="B500" s="5">
        <v>41367.87777777778</v>
      </c>
      <c r="C500" s="1" t="s">
        <v>400</v>
      </c>
    </row>
    <row r="501" spans="1:4" ht="28.5" customHeight="1">
      <c r="A501" s="4">
        <v>12</v>
      </c>
      <c r="B501" s="5">
        <v>41367.856944444444</v>
      </c>
      <c r="C501" s="1" t="s">
        <v>401</v>
      </c>
      <c r="D501" s="9" t="s">
        <v>159</v>
      </c>
    </row>
    <row r="502" spans="1:3" ht="28.5" customHeight="1">
      <c r="A502" s="4">
        <v>13</v>
      </c>
      <c r="B502" s="5">
        <v>41366.191666666666</v>
      </c>
      <c r="C502" s="1" t="s">
        <v>402</v>
      </c>
    </row>
    <row r="503" spans="1:4" ht="28.5" customHeight="1">
      <c r="A503" s="4">
        <v>14</v>
      </c>
      <c r="B503" s="5">
        <v>41365.904861111114</v>
      </c>
      <c r="C503" s="1" t="s">
        <v>403</v>
      </c>
      <c r="D503" s="9" t="s">
        <v>117</v>
      </c>
    </row>
    <row r="504" spans="1:3" ht="28.5" customHeight="1">
      <c r="A504" s="4">
        <v>15</v>
      </c>
      <c r="B504" s="5">
        <v>41365.77222222222</v>
      </c>
      <c r="C504" s="1" t="s">
        <v>489</v>
      </c>
    </row>
    <row r="505" spans="1:3" ht="28.5" customHeight="1">
      <c r="A505" s="4">
        <v>16</v>
      </c>
      <c r="B505" s="5">
        <v>41365.725694444445</v>
      </c>
      <c r="C505" s="1" t="s">
        <v>489</v>
      </c>
    </row>
    <row r="506" spans="1:4" ht="28.5" customHeight="1">
      <c r="A506" s="4">
        <v>17</v>
      </c>
      <c r="B506" s="5">
        <v>41363.20277777778</v>
      </c>
      <c r="C506" s="1" t="s">
        <v>404</v>
      </c>
      <c r="D506" s="9" t="s">
        <v>159</v>
      </c>
    </row>
    <row r="507" spans="1:3" ht="28.5" customHeight="1">
      <c r="A507" s="4">
        <v>18</v>
      </c>
      <c r="B507" s="5">
        <v>41359.24375</v>
      </c>
      <c r="C507" s="1" t="s">
        <v>405</v>
      </c>
    </row>
    <row r="508" spans="1:4" ht="28.5" customHeight="1">
      <c r="A508" s="4">
        <v>19</v>
      </c>
      <c r="B508" s="5">
        <v>41358.13125</v>
      </c>
      <c r="C508" s="1" t="s">
        <v>406</v>
      </c>
      <c r="D508" s="9" t="s">
        <v>112</v>
      </c>
    </row>
    <row r="509" spans="1:4" ht="28.5" customHeight="1">
      <c r="A509" s="4">
        <v>20</v>
      </c>
      <c r="B509" s="5">
        <v>41355.13958333333</v>
      </c>
      <c r="C509" s="1" t="s">
        <v>407</v>
      </c>
      <c r="D509" s="9" t="s">
        <v>159</v>
      </c>
    </row>
    <row r="510" spans="1:4" ht="28.5" customHeight="1">
      <c r="A510" s="4">
        <v>21</v>
      </c>
      <c r="B510" s="5">
        <v>41355.13125</v>
      </c>
      <c r="C510" s="1" t="s">
        <v>408</v>
      </c>
      <c r="D510" s="9" t="s">
        <v>159</v>
      </c>
    </row>
    <row r="511" spans="1:3" ht="28.5" customHeight="1">
      <c r="A511" s="4">
        <v>22</v>
      </c>
      <c r="B511" s="5">
        <v>41355.104166666664</v>
      </c>
      <c r="C511" s="1" t="s">
        <v>409</v>
      </c>
    </row>
    <row r="512" spans="1:3" ht="28.5" customHeight="1">
      <c r="A512" s="4">
        <v>23</v>
      </c>
      <c r="B512" s="5">
        <v>41355.009722222225</v>
      </c>
      <c r="C512" s="1" t="s">
        <v>514</v>
      </c>
    </row>
    <row r="513" spans="1:3" ht="28.5" customHeight="1">
      <c r="A513" s="4">
        <v>24</v>
      </c>
      <c r="B513" s="5">
        <v>41354.96527777778</v>
      </c>
      <c r="C513" s="1" t="s">
        <v>410</v>
      </c>
    </row>
    <row r="514" spans="1:4" ht="28.5" customHeight="1">
      <c r="A514" s="4">
        <v>25</v>
      </c>
      <c r="B514" s="5">
        <v>41354.84027777778</v>
      </c>
      <c r="C514" s="1" t="s">
        <v>411</v>
      </c>
      <c r="D514" s="9" t="s">
        <v>160</v>
      </c>
    </row>
    <row r="515" spans="1:3" ht="28.5" customHeight="1">
      <c r="A515" s="4">
        <v>26</v>
      </c>
      <c r="B515" s="5">
        <v>41354.82847222222</v>
      </c>
      <c r="C515" s="1" t="s">
        <v>412</v>
      </c>
    </row>
    <row r="516" spans="1:4" ht="28.5" customHeight="1">
      <c r="A516" s="4">
        <v>27</v>
      </c>
      <c r="B516" s="5">
        <v>41354.81805555556</v>
      </c>
      <c r="C516" s="1" t="s">
        <v>413</v>
      </c>
      <c r="D516" s="9" t="s">
        <v>194</v>
      </c>
    </row>
  </sheetData>
  <sheetProtection/>
  <mergeCells count="55">
    <mergeCell ref="A1:C1"/>
    <mergeCell ref="A3:C3"/>
    <mergeCell ref="A2:D2"/>
    <mergeCell ref="A67:C67"/>
    <mergeCell ref="A68:B68"/>
    <mergeCell ref="A10:C10"/>
    <mergeCell ref="A27:C27"/>
    <mergeCell ref="A174:B174"/>
    <mergeCell ref="A173:B173"/>
    <mergeCell ref="A175:B175"/>
    <mergeCell ref="A69:B69"/>
    <mergeCell ref="A70:B70"/>
    <mergeCell ref="A71:B71"/>
    <mergeCell ref="A125:C125"/>
    <mergeCell ref="A126:B126"/>
    <mergeCell ref="A127:B127"/>
    <mergeCell ref="A128:B128"/>
    <mergeCell ref="A129:B129"/>
    <mergeCell ref="A172:C172"/>
    <mergeCell ref="A259:B259"/>
    <mergeCell ref="A303:C303"/>
    <mergeCell ref="A176:B176"/>
    <mergeCell ref="A216:C216"/>
    <mergeCell ref="A217:B217"/>
    <mergeCell ref="A218:B218"/>
    <mergeCell ref="A219:B219"/>
    <mergeCell ref="A220:B220"/>
    <mergeCell ref="A255:C255"/>
    <mergeCell ref="A256:B256"/>
    <mergeCell ref="A257:B257"/>
    <mergeCell ref="A258:B258"/>
    <mergeCell ref="A394:B394"/>
    <mergeCell ref="A395:B395"/>
    <mergeCell ref="A304:B304"/>
    <mergeCell ref="A305:B305"/>
    <mergeCell ref="A306:B306"/>
    <mergeCell ref="A307:B307"/>
    <mergeCell ref="A348:C348"/>
    <mergeCell ref="A349:B349"/>
    <mergeCell ref="A350:B350"/>
    <mergeCell ref="A351:B351"/>
    <mergeCell ref="A352:B352"/>
    <mergeCell ref="A393:C393"/>
    <mergeCell ref="A441:B441"/>
    <mergeCell ref="A442:B442"/>
    <mergeCell ref="A443:B443"/>
    <mergeCell ref="A483:C483"/>
    <mergeCell ref="A396:B396"/>
    <mergeCell ref="A397:B397"/>
    <mergeCell ref="A439:C439"/>
    <mergeCell ref="A440:B440"/>
    <mergeCell ref="A484:B484"/>
    <mergeCell ref="A485:B485"/>
    <mergeCell ref="A486:B486"/>
    <mergeCell ref="A487:B487"/>
  </mergeCells>
  <printOptions/>
  <pageMargins left="0" right="0" top="0.75" bottom="0.75" header="0.3" footer="0.3"/>
  <pageSetup horizontalDpi="600" verticalDpi="600" orientation="landscape" r:id="rId1"/>
  <headerFooter alignWithMargins="0">
    <oddFooter>&amp;LEnvironmental Scan Survey&amp;CStudent Survey - sorted by theme "Positive Learning Environment"&amp;RPage&amp;P</oddFooter>
  </headerFooter>
</worksheet>
</file>

<file path=xl/worksheets/sheet5.xml><?xml version="1.0" encoding="utf-8"?>
<worksheet xmlns="http://schemas.openxmlformats.org/spreadsheetml/2006/main" xmlns:r="http://schemas.openxmlformats.org/officeDocument/2006/relationships">
  <dimension ref="A1:D639"/>
  <sheetViews>
    <sheetView zoomScalePageLayoutView="0" workbookViewId="0" topLeftCell="A1">
      <selection activeCell="G7" sqref="G7"/>
    </sheetView>
  </sheetViews>
  <sheetFormatPr defaultColWidth="9.140625" defaultRowHeight="12.75"/>
  <cols>
    <col min="1" max="1" width="10.7109375" style="0" customWidth="1"/>
    <col min="2" max="2" width="27.140625" style="0" customWidth="1"/>
    <col min="3" max="3" width="83.421875" style="1" customWidth="1"/>
    <col min="4" max="4" width="15.421875" style="1" customWidth="1"/>
  </cols>
  <sheetData>
    <row r="1" spans="1:3" ht="27" customHeight="1">
      <c r="A1" s="42" t="s">
        <v>182</v>
      </c>
      <c r="B1" s="42" t="s">
        <v>182</v>
      </c>
      <c r="C1" s="42" t="s">
        <v>182</v>
      </c>
    </row>
    <row r="2" spans="1:4" ht="27" customHeight="1">
      <c r="A2" s="43" t="s">
        <v>162</v>
      </c>
      <c r="B2" s="43"/>
      <c r="C2" s="43"/>
      <c r="D2" s="43"/>
    </row>
    <row r="3" spans="1:3" ht="24.75" customHeight="1">
      <c r="A3" s="37" t="s">
        <v>183</v>
      </c>
      <c r="B3" s="37" t="s">
        <v>183</v>
      </c>
      <c r="C3" s="37" t="s">
        <v>183</v>
      </c>
    </row>
    <row r="4" spans="1:3" ht="30" customHeight="1">
      <c r="A4" s="41" t="s">
        <v>184</v>
      </c>
      <c r="B4" s="41" t="s">
        <v>184</v>
      </c>
      <c r="C4" s="2" t="s">
        <v>185</v>
      </c>
    </row>
    <row r="5" spans="1:3" ht="12.75">
      <c r="A5" s="39"/>
      <c r="B5" s="39"/>
      <c r="C5" s="6">
        <v>41</v>
      </c>
    </row>
    <row r="6" spans="1:3" ht="12.75">
      <c r="A6" s="40" t="s">
        <v>186</v>
      </c>
      <c r="B6" s="40">
        <v>41</v>
      </c>
      <c r="C6" s="7">
        <v>41</v>
      </c>
    </row>
    <row r="7" spans="1:3" ht="12.75">
      <c r="A7" s="38" t="s">
        <v>187</v>
      </c>
      <c r="B7" s="38">
        <v>0</v>
      </c>
      <c r="C7" s="8">
        <v>0</v>
      </c>
    </row>
    <row r="8" spans="1:4" s="13" customFormat="1" ht="12.75">
      <c r="A8" s="10"/>
      <c r="B8" s="14" t="s">
        <v>154</v>
      </c>
      <c r="C8" s="11"/>
      <c r="D8" s="12"/>
    </row>
    <row r="9" spans="1:4" s="13" customFormat="1" ht="12.75">
      <c r="A9" s="10"/>
      <c r="B9" s="14"/>
      <c r="C9" s="11"/>
      <c r="D9" s="12"/>
    </row>
    <row r="10" spans="1:4" s="13" customFormat="1" ht="12.75">
      <c r="A10" s="10"/>
      <c r="B10" s="15" t="s">
        <v>194</v>
      </c>
      <c r="C10" s="11">
        <f>COUNTIF(D25:D65,"Parking")</f>
        <v>5</v>
      </c>
      <c r="D10" s="12"/>
    </row>
    <row r="11" spans="1:4" s="13" customFormat="1" ht="25.5">
      <c r="A11" s="10"/>
      <c r="B11" s="17" t="s">
        <v>102</v>
      </c>
      <c r="C11" s="11">
        <f>COUNTIF(D26:D65,"Positive Learning Environment - opportunity")</f>
        <v>3</v>
      </c>
      <c r="D11" s="12"/>
    </row>
    <row r="12" spans="1:4" s="13" customFormat="1" ht="25.5">
      <c r="A12" s="10"/>
      <c r="B12" s="17" t="s">
        <v>156</v>
      </c>
      <c r="C12" s="11">
        <f>COUNTIF(D23:D61,"Positive Learning Environment")</f>
        <v>3</v>
      </c>
      <c r="D12" s="12"/>
    </row>
    <row r="13" spans="1:4" s="13" customFormat="1" ht="12.75">
      <c r="A13" s="10"/>
      <c r="B13" s="15" t="s">
        <v>105</v>
      </c>
      <c r="C13" s="11">
        <f>COUNTIF(D25:D65,"Student Services")</f>
        <v>3</v>
      </c>
      <c r="D13" s="12"/>
    </row>
    <row r="14" spans="1:4" s="13" customFormat="1" ht="12.75">
      <c r="A14" s="10"/>
      <c r="B14" s="15" t="s">
        <v>94</v>
      </c>
      <c r="C14" s="11">
        <f>COUNTIF(D26:D65,"Faculty")</f>
        <v>3</v>
      </c>
      <c r="D14" s="16" t="s">
        <v>153</v>
      </c>
    </row>
    <row r="15" spans="1:4" s="13" customFormat="1" ht="12.75">
      <c r="A15" s="10"/>
      <c r="B15" s="15" t="s">
        <v>136</v>
      </c>
      <c r="C15" s="11">
        <f>COUNTIF(D24:D65,"Flexible Course schedule")</f>
        <v>1</v>
      </c>
      <c r="D15" s="12"/>
    </row>
    <row r="16" spans="1:4" s="13" customFormat="1" ht="12.75">
      <c r="A16" s="10"/>
      <c r="B16" s="15" t="s">
        <v>99</v>
      </c>
      <c r="C16" s="11">
        <f>COUNTIF(D24:D62,"Access/Cost")</f>
        <v>2</v>
      </c>
      <c r="D16" s="12"/>
    </row>
    <row r="17" spans="1:4" s="13" customFormat="1" ht="12.75">
      <c r="A17" s="10"/>
      <c r="B17" s="15" t="s">
        <v>98</v>
      </c>
      <c r="C17" s="11">
        <f>COUNTIF(D24:D62,"Communication")</f>
        <v>2</v>
      </c>
      <c r="D17" s="12"/>
    </row>
    <row r="18" spans="1:4" s="13" customFormat="1" ht="12.75">
      <c r="A18" s="10"/>
      <c r="B18" s="15" t="s">
        <v>155</v>
      </c>
      <c r="C18" s="11">
        <f>COUNTIF(D26:D66,"Expansion")</f>
        <v>2</v>
      </c>
      <c r="D18" s="12"/>
    </row>
    <row r="19" spans="1:4" s="13" customFormat="1" ht="12.75">
      <c r="A19" s="10"/>
      <c r="B19" s="15" t="s">
        <v>92</v>
      </c>
      <c r="C19" s="11">
        <f>COUNTIF(D26:D66,"Security")</f>
        <v>2</v>
      </c>
      <c r="D19" s="12"/>
    </row>
    <row r="20" spans="1:4" s="13" customFormat="1" ht="12.75">
      <c r="A20" s="10"/>
      <c r="B20" s="15" t="s">
        <v>101</v>
      </c>
      <c r="C20" s="11">
        <f>COUNTIF(D24:D62,"Class size")</f>
        <v>1</v>
      </c>
      <c r="D20" s="12"/>
    </row>
    <row r="21" spans="1:4" s="13" customFormat="1" ht="12.75">
      <c r="A21" s="10"/>
      <c r="B21" s="15" t="s">
        <v>100</v>
      </c>
      <c r="C21" s="11">
        <f>COUNTIF(D24:D62,"Online")</f>
        <v>1</v>
      </c>
      <c r="D21" s="12"/>
    </row>
    <row r="22" spans="1:4" s="13" customFormat="1" ht="12.75">
      <c r="A22" s="10"/>
      <c r="B22" s="15" t="s">
        <v>138</v>
      </c>
      <c r="C22" s="11">
        <f>COUNTIF(D26:D67,"Program alignment to industry")</f>
        <v>1</v>
      </c>
      <c r="D22" s="12"/>
    </row>
    <row r="23" spans="1:4" s="13" customFormat="1" ht="12.75">
      <c r="A23" s="10"/>
      <c r="B23" s="15" t="s">
        <v>121</v>
      </c>
      <c r="C23" s="11">
        <v>1</v>
      </c>
      <c r="D23" s="12"/>
    </row>
    <row r="25" spans="1:4" ht="12.75">
      <c r="A25" s="3" t="s">
        <v>188</v>
      </c>
      <c r="B25" s="3" t="s">
        <v>189</v>
      </c>
      <c r="C25" s="3" t="s">
        <v>190</v>
      </c>
      <c r="D25" s="3" t="s">
        <v>414</v>
      </c>
    </row>
    <row r="26" spans="1:4" ht="25.5">
      <c r="A26" s="4">
        <v>1</v>
      </c>
      <c r="B26" s="5">
        <v>41383.71666666667</v>
      </c>
      <c r="C26" s="1" t="s">
        <v>191</v>
      </c>
      <c r="D26" s="9" t="s">
        <v>155</v>
      </c>
    </row>
    <row r="27" spans="1:4" ht="25.5">
      <c r="A27" s="4">
        <v>2</v>
      </c>
      <c r="B27" s="5">
        <v>41382.802777777775</v>
      </c>
      <c r="C27" s="1" t="s">
        <v>192</v>
      </c>
      <c r="D27" s="1" t="s">
        <v>92</v>
      </c>
    </row>
    <row r="28" spans="1:4" ht="38.25">
      <c r="A28" s="4">
        <v>3</v>
      </c>
      <c r="B28" s="5">
        <v>41382.79861111111</v>
      </c>
      <c r="C28" s="1" t="s">
        <v>193</v>
      </c>
      <c r="D28" s="9" t="s">
        <v>138</v>
      </c>
    </row>
    <row r="29" spans="1:4" ht="12.75">
      <c r="A29" s="4">
        <v>4</v>
      </c>
      <c r="B29" s="5">
        <v>41382.05</v>
      </c>
      <c r="C29" s="1" t="s">
        <v>194</v>
      </c>
      <c r="D29" s="1" t="s">
        <v>194</v>
      </c>
    </row>
    <row r="30" spans="1:4" ht="38.25">
      <c r="A30" s="4">
        <v>5</v>
      </c>
      <c r="B30" s="5">
        <v>41381.73333333333</v>
      </c>
      <c r="C30" s="1" t="s">
        <v>195</v>
      </c>
      <c r="D30" s="9" t="s">
        <v>155</v>
      </c>
    </row>
    <row r="31" spans="1:3" ht="12.75">
      <c r="A31" s="4">
        <v>6</v>
      </c>
      <c r="B31" s="5">
        <v>41380.868055555555</v>
      </c>
      <c r="C31" s="1" t="s">
        <v>196</v>
      </c>
    </row>
    <row r="32" spans="1:4" ht="76.5">
      <c r="A32" s="4">
        <v>7</v>
      </c>
      <c r="B32" s="5">
        <v>41380.62986111111</v>
      </c>
      <c r="C32" s="1" t="s">
        <v>197</v>
      </c>
      <c r="D32" s="1" t="s">
        <v>194</v>
      </c>
    </row>
    <row r="33" spans="1:4" ht="25.5">
      <c r="A33" s="4">
        <v>8</v>
      </c>
      <c r="B33" s="5">
        <v>41379.15833333333</v>
      </c>
      <c r="C33" s="1" t="s">
        <v>198</v>
      </c>
      <c r="D33" s="1" t="s">
        <v>93</v>
      </c>
    </row>
    <row r="34" spans="1:4" ht="38.25">
      <c r="A34" s="4">
        <v>9</v>
      </c>
      <c r="B34" s="5">
        <v>41378.805555555555</v>
      </c>
      <c r="C34" s="1" t="s">
        <v>199</v>
      </c>
      <c r="D34" s="1" t="s">
        <v>94</v>
      </c>
    </row>
    <row r="35" spans="1:4" ht="12.75">
      <c r="A35" s="4">
        <v>10</v>
      </c>
      <c r="B35" s="5">
        <v>41378.80416666667</v>
      </c>
      <c r="C35" s="1" t="s">
        <v>194</v>
      </c>
      <c r="D35" s="1" t="s">
        <v>194</v>
      </c>
    </row>
    <row r="36" spans="1:4" ht="38.25">
      <c r="A36" s="4">
        <v>11</v>
      </c>
      <c r="B36" s="5">
        <v>41377.79513888889</v>
      </c>
      <c r="C36" s="1" t="s">
        <v>200</v>
      </c>
      <c r="D36" s="1" t="s">
        <v>95</v>
      </c>
    </row>
    <row r="37" spans="1:4" ht="38.25">
      <c r="A37" s="4">
        <v>12</v>
      </c>
      <c r="B37" s="5">
        <v>41377.16388888889</v>
      </c>
      <c r="C37" s="1" t="s">
        <v>201</v>
      </c>
      <c r="D37" s="1" t="s">
        <v>96</v>
      </c>
    </row>
    <row r="38" spans="1:4" ht="38.25">
      <c r="A38" s="4">
        <v>13</v>
      </c>
      <c r="B38" s="5">
        <v>41376.90555555555</v>
      </c>
      <c r="C38" s="1" t="s">
        <v>202</v>
      </c>
      <c r="D38" s="9" t="s">
        <v>115</v>
      </c>
    </row>
    <row r="39" spans="1:4" ht="12.75">
      <c r="A39" s="4">
        <v>14</v>
      </c>
      <c r="B39" s="5">
        <v>41376.126388888886</v>
      </c>
      <c r="C39" s="1" t="s">
        <v>203</v>
      </c>
      <c r="D39" s="1" t="s">
        <v>97</v>
      </c>
    </row>
    <row r="40" spans="1:4" ht="12.75">
      <c r="A40" s="4">
        <v>15</v>
      </c>
      <c r="B40" s="5">
        <v>41372.06875</v>
      </c>
      <c r="C40" s="1" t="s">
        <v>204</v>
      </c>
      <c r="D40" s="1" t="s">
        <v>98</v>
      </c>
    </row>
    <row r="41" spans="1:4" ht="38.25">
      <c r="A41" s="4">
        <v>16</v>
      </c>
      <c r="B41" s="5">
        <v>41369.97708333333</v>
      </c>
      <c r="C41" s="1" t="s">
        <v>205</v>
      </c>
      <c r="D41" s="1" t="s">
        <v>99</v>
      </c>
    </row>
    <row r="42" spans="1:4" ht="38.25">
      <c r="A42" s="4">
        <v>17</v>
      </c>
      <c r="B42" s="5">
        <v>41368.87847222222</v>
      </c>
      <c r="C42" s="1" t="s">
        <v>206</v>
      </c>
      <c r="D42" s="1" t="s">
        <v>100</v>
      </c>
    </row>
    <row r="43" spans="1:4" ht="38.25">
      <c r="A43" s="4">
        <v>18</v>
      </c>
      <c r="B43" s="5">
        <v>41368.77916666667</v>
      </c>
      <c r="C43" s="1" t="s">
        <v>207</v>
      </c>
      <c r="D43" s="1" t="s">
        <v>101</v>
      </c>
    </row>
    <row r="44" spans="1:4" ht="25.5">
      <c r="A44" s="4">
        <v>19</v>
      </c>
      <c r="B44" s="5">
        <v>41368.711805555555</v>
      </c>
      <c r="C44" s="1" t="s">
        <v>208</v>
      </c>
      <c r="D44" s="1" t="s">
        <v>97</v>
      </c>
    </row>
    <row r="45" spans="1:4" ht="63.75">
      <c r="A45" s="4">
        <v>20</v>
      </c>
      <c r="B45" s="5">
        <v>41367.87777777778</v>
      </c>
      <c r="C45" s="1" t="s">
        <v>209</v>
      </c>
      <c r="D45" s="1" t="s">
        <v>102</v>
      </c>
    </row>
    <row r="46" spans="1:4" ht="51">
      <c r="A46" s="4">
        <v>21</v>
      </c>
      <c r="B46" s="5">
        <v>41367.856944444444</v>
      </c>
      <c r="C46" s="1" t="s">
        <v>210</v>
      </c>
      <c r="D46" s="1" t="s">
        <v>93</v>
      </c>
    </row>
    <row r="47" spans="1:4" ht="51">
      <c r="A47" s="4">
        <v>22</v>
      </c>
      <c r="B47" s="5">
        <v>41366.191666666666</v>
      </c>
      <c r="C47" s="1" t="s">
        <v>211</v>
      </c>
      <c r="D47" s="1" t="s">
        <v>102</v>
      </c>
    </row>
    <row r="48" spans="1:4" ht="89.25">
      <c r="A48" s="4">
        <v>23</v>
      </c>
      <c r="B48" s="5">
        <v>41366.111805555556</v>
      </c>
      <c r="C48" s="1" t="s">
        <v>212</v>
      </c>
      <c r="D48" s="1" t="s">
        <v>98</v>
      </c>
    </row>
    <row r="49" spans="1:4" ht="25.5">
      <c r="A49" s="4">
        <v>24</v>
      </c>
      <c r="B49" s="5">
        <v>41365.904861111114</v>
      </c>
      <c r="C49" s="1" t="s">
        <v>213</v>
      </c>
      <c r="D49" s="9" t="s">
        <v>105</v>
      </c>
    </row>
    <row r="50" spans="1:4" ht="38.25">
      <c r="A50" s="4">
        <v>25</v>
      </c>
      <c r="B50" s="5">
        <v>41365.77222222222</v>
      </c>
      <c r="C50" s="1" t="s">
        <v>214</v>
      </c>
      <c r="D50" s="1" t="s">
        <v>94</v>
      </c>
    </row>
    <row r="51" spans="1:4" ht="12.75">
      <c r="A51" s="4">
        <v>26</v>
      </c>
      <c r="B51" s="5">
        <v>41365.725694444445</v>
      </c>
      <c r="C51" s="1" t="s">
        <v>215</v>
      </c>
      <c r="D51" s="1" t="s">
        <v>99</v>
      </c>
    </row>
    <row r="52" spans="1:4" ht="25.5">
      <c r="A52" s="4">
        <v>27</v>
      </c>
      <c r="B52" s="5">
        <v>41365.68680555555</v>
      </c>
      <c r="C52" s="1" t="s">
        <v>216</v>
      </c>
      <c r="D52" s="1" t="s">
        <v>194</v>
      </c>
    </row>
    <row r="53" spans="1:4" ht="12.75">
      <c r="A53" s="4">
        <v>28</v>
      </c>
      <c r="B53" s="5">
        <v>41365.67152777778</v>
      </c>
      <c r="C53" s="1" t="s">
        <v>217</v>
      </c>
      <c r="D53" s="1" t="s">
        <v>94</v>
      </c>
    </row>
    <row r="54" spans="1:4" ht="76.5">
      <c r="A54" s="4">
        <v>29</v>
      </c>
      <c r="B54" s="5">
        <v>41363.91458333333</v>
      </c>
      <c r="C54" s="1" t="s">
        <v>218</v>
      </c>
      <c r="D54" s="1" t="s">
        <v>103</v>
      </c>
    </row>
    <row r="55" spans="1:4" ht="25.5">
      <c r="A55" s="4">
        <v>30</v>
      </c>
      <c r="B55" s="5">
        <v>41363.20277777778</v>
      </c>
      <c r="C55" s="1" t="s">
        <v>219</v>
      </c>
      <c r="D55" s="1" t="s">
        <v>92</v>
      </c>
    </row>
    <row r="56" spans="1:4" ht="63.75">
      <c r="A56" s="4">
        <v>31</v>
      </c>
      <c r="B56" s="5">
        <v>41359.24375</v>
      </c>
      <c r="C56" s="1" t="s">
        <v>220</v>
      </c>
      <c r="D56" s="1" t="s">
        <v>104</v>
      </c>
    </row>
    <row r="57" spans="1:4" ht="25.5">
      <c r="A57" s="4">
        <v>32</v>
      </c>
      <c r="B57" s="5">
        <v>41358.13125</v>
      </c>
      <c r="C57" s="1" t="s">
        <v>221</v>
      </c>
      <c r="D57" s="1" t="s">
        <v>105</v>
      </c>
    </row>
    <row r="58" spans="1:4" ht="25.5">
      <c r="A58" s="4">
        <v>33</v>
      </c>
      <c r="B58" s="5">
        <v>41356.70763888889</v>
      </c>
      <c r="C58" s="1" t="s">
        <v>222</v>
      </c>
      <c r="D58" s="1" t="s">
        <v>106</v>
      </c>
    </row>
    <row r="59" spans="1:4" ht="38.25">
      <c r="A59" s="4">
        <v>34</v>
      </c>
      <c r="B59" s="5">
        <v>41355.13958333333</v>
      </c>
      <c r="C59" s="1" t="s">
        <v>223</v>
      </c>
      <c r="D59" s="1" t="s">
        <v>194</v>
      </c>
    </row>
    <row r="60" spans="1:4" ht="38.25">
      <c r="A60" s="4">
        <v>35</v>
      </c>
      <c r="B60" s="5">
        <v>41355.13125</v>
      </c>
      <c r="C60" s="1" t="s">
        <v>224</v>
      </c>
      <c r="D60" s="1" t="s">
        <v>106</v>
      </c>
    </row>
    <row r="61" spans="1:3" ht="12.75">
      <c r="A61" s="4">
        <v>36</v>
      </c>
      <c r="B61" s="5">
        <v>41355.104166666664</v>
      </c>
      <c r="C61" s="1" t="s">
        <v>225</v>
      </c>
    </row>
    <row r="62" spans="1:3" ht="12.75">
      <c r="A62" s="4">
        <v>37</v>
      </c>
      <c r="B62" s="5">
        <v>41355.009722222225</v>
      </c>
      <c r="C62" s="1" t="s">
        <v>226</v>
      </c>
    </row>
    <row r="63" spans="1:4" ht="25.5">
      <c r="A63" s="4">
        <v>38</v>
      </c>
      <c r="B63" s="5">
        <v>41354.96527777778</v>
      </c>
      <c r="C63" s="1" t="s">
        <v>227</v>
      </c>
      <c r="D63" s="1" t="s">
        <v>93</v>
      </c>
    </row>
    <row r="64" spans="1:4" ht="25.5">
      <c r="A64" s="4">
        <v>39</v>
      </c>
      <c r="B64" s="5">
        <v>41354.84027777778</v>
      </c>
      <c r="C64" s="1" t="s">
        <v>228</v>
      </c>
      <c r="D64" s="1" t="s">
        <v>105</v>
      </c>
    </row>
    <row r="65" spans="1:4" ht="51">
      <c r="A65" s="4">
        <v>40</v>
      </c>
      <c r="B65" s="5">
        <v>41354.82847222222</v>
      </c>
      <c r="C65" s="1" t="s">
        <v>229</v>
      </c>
      <c r="D65" s="1" t="s">
        <v>102</v>
      </c>
    </row>
    <row r="66" spans="1:4" ht="76.5">
      <c r="A66" s="4">
        <v>41</v>
      </c>
      <c r="B66" s="5">
        <v>41354.81805555556</v>
      </c>
      <c r="C66" s="1" t="s">
        <v>230</v>
      </c>
      <c r="D66" s="1" t="s">
        <v>194</v>
      </c>
    </row>
    <row r="69" spans="1:3" ht="24.75" customHeight="1">
      <c r="A69" s="37" t="s">
        <v>231</v>
      </c>
      <c r="B69" s="37" t="s">
        <v>231</v>
      </c>
      <c r="C69" s="37" t="s">
        <v>231</v>
      </c>
    </row>
    <row r="70" spans="1:3" ht="30" customHeight="1">
      <c r="A70" s="41" t="s">
        <v>184</v>
      </c>
      <c r="B70" s="41" t="s">
        <v>184</v>
      </c>
      <c r="C70" s="2" t="s">
        <v>185</v>
      </c>
    </row>
    <row r="71" spans="1:3" ht="12.75">
      <c r="A71" s="39"/>
      <c r="B71" s="39"/>
      <c r="C71" s="6">
        <v>39</v>
      </c>
    </row>
    <row r="72" spans="1:3" ht="12.75">
      <c r="A72" s="40" t="s">
        <v>186</v>
      </c>
      <c r="B72" s="40">
        <v>39</v>
      </c>
      <c r="C72" s="7">
        <v>39</v>
      </c>
    </row>
    <row r="73" spans="1:3" ht="12.75">
      <c r="A73" s="38" t="s">
        <v>187</v>
      </c>
      <c r="B73" s="38">
        <v>2</v>
      </c>
      <c r="C73" s="8">
        <v>2</v>
      </c>
    </row>
    <row r="74" ht="12.75">
      <c r="B74" s="20" t="s">
        <v>414</v>
      </c>
    </row>
    <row r="75" spans="2:3" ht="12.75">
      <c r="B75" s="21" t="s">
        <v>95</v>
      </c>
      <c r="C75" s="1">
        <f>COUNTIF(D87:D125,"Positive Learning Environment")</f>
        <v>15</v>
      </c>
    </row>
    <row r="76" spans="2:3" ht="12.75">
      <c r="B76" s="21" t="s">
        <v>97</v>
      </c>
      <c r="C76" s="1">
        <f>COUNTIF(D87:D125,"Student Success")</f>
        <v>9</v>
      </c>
    </row>
    <row r="77" spans="2:3" ht="12.75">
      <c r="B77" s="21" t="s">
        <v>117</v>
      </c>
      <c r="C77" s="1">
        <f>COUNTIF(D87:D125,"Quality &amp; Excellence")</f>
        <v>2</v>
      </c>
    </row>
    <row r="78" spans="2:3" ht="12.75">
      <c r="B78" s="21" t="s">
        <v>94</v>
      </c>
      <c r="C78" s="1">
        <f>COUNTIF(D88:D126,"Faculty")</f>
        <v>2</v>
      </c>
    </row>
    <row r="79" spans="2:3" ht="12.75">
      <c r="B79" s="21" t="s">
        <v>99</v>
      </c>
      <c r="C79" s="1">
        <f>COUNTIF(D88:D126,"Access/Cost")</f>
        <v>4</v>
      </c>
    </row>
    <row r="80" spans="2:3" ht="12.75">
      <c r="B80" s="21" t="s">
        <v>96</v>
      </c>
      <c r="C80" s="1">
        <f>COUNTIF(D88:D126,"Flexible Course Schedule")</f>
        <v>1</v>
      </c>
    </row>
    <row r="81" spans="2:3" ht="12.75">
      <c r="B81" s="1" t="s">
        <v>112</v>
      </c>
      <c r="C81" s="1">
        <f>COUNTIF(D87:D125,"RRCC changed my life!")</f>
        <v>1</v>
      </c>
    </row>
    <row r="82" spans="2:3" ht="12.75">
      <c r="B82" s="9" t="s">
        <v>115</v>
      </c>
      <c r="C82" s="1">
        <f>COUNTIF(D87:D123,"Community Programs")</f>
        <v>1</v>
      </c>
    </row>
    <row r="83" spans="2:3" ht="12.75">
      <c r="B83" s="9" t="s">
        <v>109</v>
      </c>
      <c r="C83" s="1">
        <f>COUNTIF(D147:D187,"Transfer Program")</f>
        <v>3</v>
      </c>
    </row>
    <row r="84" ht="12.75">
      <c r="B84" s="9"/>
    </row>
    <row r="85" ht="12.75">
      <c r="B85" s="9"/>
    </row>
    <row r="86" spans="1:4" ht="12.75">
      <c r="A86" s="3" t="s">
        <v>188</v>
      </c>
      <c r="B86" s="3" t="s">
        <v>189</v>
      </c>
      <c r="C86" s="3" t="s">
        <v>190</v>
      </c>
      <c r="D86" s="3" t="s">
        <v>414</v>
      </c>
    </row>
    <row r="87" spans="1:4" ht="38.25">
      <c r="A87" s="4">
        <v>1</v>
      </c>
      <c r="B87" s="5">
        <v>41383.71666666667</v>
      </c>
      <c r="C87" s="1" t="s">
        <v>232</v>
      </c>
      <c r="D87" s="9" t="s">
        <v>95</v>
      </c>
    </row>
    <row r="88" spans="1:4" ht="25.5">
      <c r="A88" s="4">
        <v>2</v>
      </c>
      <c r="B88" s="5">
        <v>41382.802777777775</v>
      </c>
      <c r="C88" s="1" t="s">
        <v>233</v>
      </c>
      <c r="D88" s="9" t="s">
        <v>117</v>
      </c>
    </row>
    <row r="89" spans="1:4" ht="38.25">
      <c r="A89" s="4">
        <v>3</v>
      </c>
      <c r="B89" s="5">
        <v>41382.79861111111</v>
      </c>
      <c r="C89" s="1" t="s">
        <v>234</v>
      </c>
      <c r="D89" s="9" t="s">
        <v>111</v>
      </c>
    </row>
    <row r="90" spans="1:4" ht="38.25">
      <c r="A90" s="4">
        <v>4</v>
      </c>
      <c r="B90" s="5">
        <v>41382.05</v>
      </c>
      <c r="C90" s="1" t="s">
        <v>235</v>
      </c>
      <c r="D90" s="9" t="s">
        <v>95</v>
      </c>
    </row>
    <row r="91" spans="1:4" ht="38.25">
      <c r="A91" s="4">
        <v>5</v>
      </c>
      <c r="B91" s="5">
        <v>41381.73333333333</v>
      </c>
      <c r="C91" s="1" t="s">
        <v>236</v>
      </c>
      <c r="D91" s="9" t="s">
        <v>95</v>
      </c>
    </row>
    <row r="92" spans="1:4" ht="25.5">
      <c r="A92" s="4">
        <v>6</v>
      </c>
      <c r="B92" s="5">
        <v>41380.868055555555</v>
      </c>
      <c r="C92" s="1" t="s">
        <v>237</v>
      </c>
      <c r="D92" s="9" t="s">
        <v>97</v>
      </c>
    </row>
    <row r="93" spans="1:4" ht="38.25">
      <c r="A93" s="4">
        <v>7</v>
      </c>
      <c r="B93" s="5">
        <v>41380.62986111111</v>
      </c>
      <c r="C93" s="1" t="s">
        <v>238</v>
      </c>
      <c r="D93" s="9" t="s">
        <v>95</v>
      </c>
    </row>
    <row r="94" spans="1:4" ht="38.25">
      <c r="A94" s="4">
        <v>8</v>
      </c>
      <c r="B94" s="5">
        <v>41379.15833333333</v>
      </c>
      <c r="C94" s="1" t="s">
        <v>239</v>
      </c>
      <c r="D94" s="9" t="s">
        <v>95</v>
      </c>
    </row>
    <row r="95" spans="1:4" ht="12.75">
      <c r="A95" s="4">
        <v>9</v>
      </c>
      <c r="B95" s="5">
        <v>41378.805555555555</v>
      </c>
      <c r="C95" s="1" t="s">
        <v>240</v>
      </c>
      <c r="D95" s="1" t="s">
        <v>107</v>
      </c>
    </row>
    <row r="96" spans="1:4" ht="25.5">
      <c r="A96" s="4">
        <v>10</v>
      </c>
      <c r="B96" s="5">
        <v>41378.80416666667</v>
      </c>
      <c r="C96" s="1" t="s">
        <v>241</v>
      </c>
      <c r="D96" s="1" t="s">
        <v>96</v>
      </c>
    </row>
    <row r="97" spans="1:4" ht="12.75">
      <c r="A97" s="4">
        <v>11</v>
      </c>
      <c r="B97" s="5">
        <v>41377.79513888889</v>
      </c>
      <c r="C97" s="1" t="s">
        <v>242</v>
      </c>
      <c r="D97" s="9" t="s">
        <v>97</v>
      </c>
    </row>
    <row r="98" spans="1:4" ht="25.5">
      <c r="A98" s="4">
        <v>12</v>
      </c>
      <c r="B98" s="5">
        <v>41377.16388888889</v>
      </c>
      <c r="C98" s="1" t="s">
        <v>243</v>
      </c>
      <c r="D98" s="9" t="s">
        <v>97</v>
      </c>
    </row>
    <row r="99" spans="1:4" ht="38.25">
      <c r="A99" s="4">
        <v>13</v>
      </c>
      <c r="B99" s="5">
        <v>41376.90555555555</v>
      </c>
      <c r="C99" s="1" t="s">
        <v>244</v>
      </c>
      <c r="D99" s="9" t="s">
        <v>95</v>
      </c>
    </row>
    <row r="100" spans="1:4" ht="12.75">
      <c r="A100" s="4">
        <v>14</v>
      </c>
      <c r="B100" s="5">
        <v>41376.126388888886</v>
      </c>
      <c r="C100" s="1" t="s">
        <v>245</v>
      </c>
      <c r="D100" s="1" t="s">
        <v>99</v>
      </c>
    </row>
    <row r="101" spans="1:4" ht="12.75">
      <c r="A101" s="4">
        <v>15</v>
      </c>
      <c r="B101" s="5">
        <v>41369.97708333333</v>
      </c>
      <c r="C101" s="1" t="s">
        <v>246</v>
      </c>
      <c r="D101" s="1" t="s">
        <v>99</v>
      </c>
    </row>
    <row r="102" spans="1:4" ht="25.5">
      <c r="A102" s="4">
        <v>16</v>
      </c>
      <c r="B102" s="5">
        <v>41368.87847222222</v>
      </c>
      <c r="C102" s="1" t="s">
        <v>247</v>
      </c>
      <c r="D102" s="9" t="s">
        <v>97</v>
      </c>
    </row>
    <row r="103" spans="1:4" ht="12.75">
      <c r="A103" s="4">
        <v>17</v>
      </c>
      <c r="B103" s="5">
        <v>41368.77916666667</v>
      </c>
      <c r="C103" s="1" t="s">
        <v>248</v>
      </c>
      <c r="D103" s="1" t="s">
        <v>94</v>
      </c>
    </row>
    <row r="104" spans="1:4" ht="25.5">
      <c r="A104" s="4">
        <v>18</v>
      </c>
      <c r="B104" s="5">
        <v>41368.711805555555</v>
      </c>
      <c r="C104" s="1" t="s">
        <v>249</v>
      </c>
      <c r="D104" s="1" t="s">
        <v>109</v>
      </c>
    </row>
    <row r="105" spans="1:4" ht="38.25">
      <c r="A105" s="4">
        <v>19</v>
      </c>
      <c r="B105" s="5">
        <v>41367.87777777778</v>
      </c>
      <c r="C105" s="1" t="s">
        <v>250</v>
      </c>
      <c r="D105" s="9" t="s">
        <v>95</v>
      </c>
    </row>
    <row r="106" spans="1:4" ht="12.75">
      <c r="A106" s="4">
        <v>20</v>
      </c>
      <c r="B106" s="5">
        <v>41367.856944444444</v>
      </c>
      <c r="C106" s="1" t="s">
        <v>251</v>
      </c>
      <c r="D106" s="1" t="s">
        <v>99</v>
      </c>
    </row>
    <row r="107" spans="1:4" ht="38.25">
      <c r="A107" s="4">
        <v>21</v>
      </c>
      <c r="B107" s="5">
        <v>41366.191666666666</v>
      </c>
      <c r="C107" s="1" t="s">
        <v>252</v>
      </c>
      <c r="D107" s="9" t="s">
        <v>95</v>
      </c>
    </row>
    <row r="108" spans="1:4" ht="12.75">
      <c r="A108" s="4">
        <v>22</v>
      </c>
      <c r="B108" s="5">
        <v>41365.904861111114</v>
      </c>
      <c r="C108" s="1" t="s">
        <v>253</v>
      </c>
      <c r="D108" s="9" t="s">
        <v>97</v>
      </c>
    </row>
    <row r="109" spans="1:4" ht="38.25">
      <c r="A109" s="4">
        <v>23</v>
      </c>
      <c r="B109" s="5">
        <v>41365.77222222222</v>
      </c>
      <c r="C109" s="1" t="s">
        <v>254</v>
      </c>
      <c r="D109" s="9" t="s">
        <v>95</v>
      </c>
    </row>
    <row r="110" spans="1:4" ht="12.75">
      <c r="A110" s="4">
        <v>24</v>
      </c>
      <c r="B110" s="5">
        <v>41365.725694444445</v>
      </c>
      <c r="C110" s="1" t="s">
        <v>255</v>
      </c>
      <c r="D110" s="1" t="s">
        <v>108</v>
      </c>
    </row>
    <row r="111" spans="1:4" ht="25.5">
      <c r="A111" s="4">
        <v>25</v>
      </c>
      <c r="B111" s="5">
        <v>41365.68680555555</v>
      </c>
      <c r="C111" s="1" t="s">
        <v>256</v>
      </c>
      <c r="D111" s="9" t="s">
        <v>115</v>
      </c>
    </row>
    <row r="112" spans="1:4" ht="38.25">
      <c r="A112" s="4">
        <v>26</v>
      </c>
      <c r="B112" s="5">
        <v>41365.67152777778</v>
      </c>
      <c r="C112" s="1" t="s">
        <v>257</v>
      </c>
      <c r="D112" s="9" t="s">
        <v>117</v>
      </c>
    </row>
    <row r="113" spans="1:4" ht="38.25">
      <c r="A113" s="4">
        <v>27</v>
      </c>
      <c r="B113" s="5">
        <v>41363.91458333333</v>
      </c>
      <c r="C113" s="1" t="s">
        <v>258</v>
      </c>
      <c r="D113" s="9" t="s">
        <v>97</v>
      </c>
    </row>
    <row r="114" spans="1:4" ht="25.5">
      <c r="A114" s="4">
        <v>28</v>
      </c>
      <c r="B114" s="5">
        <v>41363.20277777778</v>
      </c>
      <c r="C114" s="1" t="s">
        <v>259</v>
      </c>
      <c r="D114" s="9" t="s">
        <v>97</v>
      </c>
    </row>
    <row r="115" spans="1:4" ht="102">
      <c r="A115" s="4">
        <v>29</v>
      </c>
      <c r="B115" s="5">
        <v>41359.24375</v>
      </c>
      <c r="C115" s="1" t="s">
        <v>110</v>
      </c>
      <c r="D115" s="9" t="s">
        <v>95</v>
      </c>
    </row>
    <row r="116" spans="1:4" ht="38.25">
      <c r="A116" s="4">
        <v>30</v>
      </c>
      <c r="B116" s="5">
        <v>41358.13125</v>
      </c>
      <c r="C116" s="1" t="s">
        <v>260</v>
      </c>
      <c r="D116" s="9" t="s">
        <v>95</v>
      </c>
    </row>
    <row r="117" spans="1:4" ht="25.5">
      <c r="A117" s="4">
        <v>31</v>
      </c>
      <c r="B117" s="5">
        <v>41356.70763888889</v>
      </c>
      <c r="C117" s="1" t="s">
        <v>261</v>
      </c>
      <c r="D117" s="9" t="s">
        <v>97</v>
      </c>
    </row>
    <row r="118" spans="1:4" ht="38.25">
      <c r="A118" s="4">
        <v>32</v>
      </c>
      <c r="B118" s="5">
        <v>41355.13958333333</v>
      </c>
      <c r="C118" s="1" t="s">
        <v>262</v>
      </c>
      <c r="D118" s="1" t="s">
        <v>99</v>
      </c>
    </row>
    <row r="119" spans="1:4" ht="25.5">
      <c r="A119" s="4">
        <v>33</v>
      </c>
      <c r="B119" s="5">
        <v>41355.13125</v>
      </c>
      <c r="C119" s="1" t="s">
        <v>263</v>
      </c>
      <c r="D119" s="1" t="s">
        <v>112</v>
      </c>
    </row>
    <row r="120" spans="1:4" ht="51">
      <c r="A120" s="4">
        <v>34</v>
      </c>
      <c r="B120" s="5">
        <v>41355.104166666664</v>
      </c>
      <c r="C120" s="1" t="s">
        <v>264</v>
      </c>
      <c r="D120" s="9" t="s">
        <v>95</v>
      </c>
    </row>
    <row r="121" spans="1:3" ht="12.75">
      <c r="A121" s="4">
        <v>35</v>
      </c>
      <c r="B121" s="5">
        <v>41355.009722222225</v>
      </c>
      <c r="C121" s="1" t="s">
        <v>265</v>
      </c>
    </row>
    <row r="122" spans="1:4" ht="38.25">
      <c r="A122" s="4">
        <v>36</v>
      </c>
      <c r="B122" s="5">
        <v>41354.96527777778</v>
      </c>
      <c r="C122" s="1" t="s">
        <v>266</v>
      </c>
      <c r="D122" s="9" t="s">
        <v>95</v>
      </c>
    </row>
    <row r="123" spans="1:4" ht="38.25">
      <c r="A123" s="4">
        <v>37</v>
      </c>
      <c r="B123" s="5">
        <v>41354.84027777778</v>
      </c>
      <c r="C123" s="1" t="s">
        <v>267</v>
      </c>
      <c r="D123" s="9" t="s">
        <v>95</v>
      </c>
    </row>
    <row r="124" spans="1:3" ht="12.75">
      <c r="A124" s="4">
        <v>38</v>
      </c>
      <c r="B124" s="5">
        <v>41354.82847222222</v>
      </c>
      <c r="C124" s="1" t="s">
        <v>268</v>
      </c>
    </row>
    <row r="125" spans="1:4" ht="25.5">
      <c r="A125" s="4">
        <v>39</v>
      </c>
      <c r="B125" s="5">
        <v>41354.81805555556</v>
      </c>
      <c r="C125" s="1" t="s">
        <v>269</v>
      </c>
      <c r="D125" s="1" t="s">
        <v>94</v>
      </c>
    </row>
    <row r="128" spans="1:3" ht="24.75" customHeight="1">
      <c r="A128" s="37" t="s">
        <v>270</v>
      </c>
      <c r="B128" s="37" t="s">
        <v>270</v>
      </c>
      <c r="C128" s="37" t="s">
        <v>270</v>
      </c>
    </row>
    <row r="129" spans="1:3" ht="30" customHeight="1">
      <c r="A129" s="41" t="s">
        <v>184</v>
      </c>
      <c r="B129" s="41" t="s">
        <v>184</v>
      </c>
      <c r="C129" s="2" t="s">
        <v>185</v>
      </c>
    </row>
    <row r="130" spans="1:3" ht="12.75">
      <c r="A130" s="39"/>
      <c r="B130" s="39"/>
      <c r="C130" s="6">
        <v>41</v>
      </c>
    </row>
    <row r="131" spans="1:3" ht="12.75">
      <c r="A131" s="40" t="s">
        <v>186</v>
      </c>
      <c r="B131" s="40">
        <v>41</v>
      </c>
      <c r="C131" s="7">
        <v>41</v>
      </c>
    </row>
    <row r="132" spans="1:3" ht="12.75">
      <c r="A132" s="38" t="s">
        <v>187</v>
      </c>
      <c r="B132" s="38">
        <v>0</v>
      </c>
      <c r="C132" s="8">
        <v>0</v>
      </c>
    </row>
    <row r="133" spans="1:4" s="13" customFormat="1" ht="12.75">
      <c r="A133" s="10"/>
      <c r="B133" s="22" t="s">
        <v>154</v>
      </c>
      <c r="C133" s="11"/>
      <c r="D133" s="12"/>
    </row>
    <row r="134" spans="1:4" s="13" customFormat="1" ht="12.75">
      <c r="A134" s="10"/>
      <c r="B134" s="15" t="s">
        <v>158</v>
      </c>
      <c r="C134" s="11">
        <f>COUNTIF(D147:D187,"Positive Learning Environment")</f>
        <v>12</v>
      </c>
      <c r="D134" s="12"/>
    </row>
    <row r="135" spans="1:4" s="13" customFormat="1" ht="12.75">
      <c r="A135" s="10"/>
      <c r="B135" s="15" t="s">
        <v>94</v>
      </c>
      <c r="C135" s="11">
        <f>COUNTIF(D147:D187,"Faculty")</f>
        <v>10</v>
      </c>
      <c r="D135" s="12"/>
    </row>
    <row r="136" spans="1:4" s="13" customFormat="1" ht="12.75">
      <c r="A136" s="10"/>
      <c r="B136" s="15" t="s">
        <v>115</v>
      </c>
      <c r="C136" s="11">
        <f>COUNTIF(D147:D187,"Community Programs")</f>
        <v>3</v>
      </c>
      <c r="D136" s="12"/>
    </row>
    <row r="137" spans="1:4" s="13" customFormat="1" ht="12.75">
      <c r="A137" s="10"/>
      <c r="B137" s="15" t="s">
        <v>101</v>
      </c>
      <c r="C137" s="11">
        <f>COUNTIF(D147:D187,"Class size")</f>
        <v>3</v>
      </c>
      <c r="D137" s="12"/>
    </row>
    <row r="138" spans="1:4" s="13" customFormat="1" ht="12.75">
      <c r="A138" s="10"/>
      <c r="B138" s="15" t="s">
        <v>109</v>
      </c>
      <c r="C138" s="11">
        <f>COUNTIF(D146:D186,"Transfer Program")</f>
        <v>3</v>
      </c>
      <c r="D138" s="12"/>
    </row>
    <row r="139" spans="1:4" s="13" customFormat="1" ht="12.75">
      <c r="A139" s="10"/>
      <c r="B139" s="15" t="s">
        <v>117</v>
      </c>
      <c r="C139" s="11">
        <f>COUNTIF(D147:D187,"Quality &amp; Excellence")</f>
        <v>2</v>
      </c>
      <c r="D139" s="12"/>
    </row>
    <row r="140" spans="1:4" s="13" customFormat="1" ht="12.75">
      <c r="A140" s="10"/>
      <c r="B140" s="15" t="s">
        <v>97</v>
      </c>
      <c r="C140" s="11">
        <f>COUNTIF(D146:D186,"Student Success")</f>
        <v>2</v>
      </c>
      <c r="D140" s="12"/>
    </row>
    <row r="141" spans="1:4" s="13" customFormat="1" ht="12.75">
      <c r="A141" s="10"/>
      <c r="B141" s="15" t="s">
        <v>113</v>
      </c>
      <c r="C141" s="11">
        <f>COUNTIF(D146:D186,"Internships")</f>
        <v>1</v>
      </c>
      <c r="D141" s="12"/>
    </row>
    <row r="142" spans="1:4" s="13" customFormat="1" ht="12.75">
      <c r="A142" s="10"/>
      <c r="B142" s="15" t="s">
        <v>118</v>
      </c>
      <c r="C142" s="11">
        <f>COUNTIF(D147:D187,"Staff")</f>
        <v>1</v>
      </c>
      <c r="D142" s="12"/>
    </row>
    <row r="143" spans="1:4" s="13" customFormat="1" ht="12.75">
      <c r="A143" s="10"/>
      <c r="B143" s="15" t="s">
        <v>99</v>
      </c>
      <c r="C143" s="11">
        <f>COUNTIF(D147:D187,"Access/Cost")</f>
        <v>1</v>
      </c>
      <c r="D143" s="12"/>
    </row>
    <row r="144" spans="1:4" s="13" customFormat="1" ht="12.75">
      <c r="A144" s="10"/>
      <c r="B144" s="15" t="s">
        <v>100</v>
      </c>
      <c r="C144" s="11">
        <f>COUNTIF(D147:D187,"Online")</f>
        <v>1</v>
      </c>
      <c r="D144" s="12"/>
    </row>
    <row r="145" spans="1:4" s="13" customFormat="1" ht="12.75">
      <c r="A145" s="10"/>
      <c r="B145" s="15"/>
      <c r="C145" s="11"/>
      <c r="D145" s="12"/>
    </row>
    <row r="146" spans="1:4" ht="12.75">
      <c r="A146" s="3" t="s">
        <v>188</v>
      </c>
      <c r="B146" s="3" t="s">
        <v>189</v>
      </c>
      <c r="C146" s="3" t="s">
        <v>190</v>
      </c>
      <c r="D146" s="3" t="s">
        <v>414</v>
      </c>
    </row>
    <row r="147" spans="1:4" ht="51">
      <c r="A147" s="4">
        <v>1</v>
      </c>
      <c r="B147" s="5">
        <v>41383.71666666667</v>
      </c>
      <c r="C147" s="1" t="s">
        <v>271</v>
      </c>
      <c r="D147" s="9" t="s">
        <v>95</v>
      </c>
    </row>
    <row r="148" spans="1:4" ht="38.25">
      <c r="A148" s="4">
        <v>2</v>
      </c>
      <c r="B148" s="5">
        <v>41382.802777777775</v>
      </c>
      <c r="C148" s="1" t="s">
        <v>272</v>
      </c>
      <c r="D148" s="9" t="s">
        <v>95</v>
      </c>
    </row>
    <row r="149" spans="1:4" ht="25.5">
      <c r="A149" s="4">
        <v>3</v>
      </c>
      <c r="B149" s="5">
        <v>41382.79861111111</v>
      </c>
      <c r="C149" s="1" t="s">
        <v>273</v>
      </c>
      <c r="D149" s="1" t="s">
        <v>113</v>
      </c>
    </row>
    <row r="150" spans="1:4" ht="12.75">
      <c r="A150" s="4">
        <v>4</v>
      </c>
      <c r="B150" s="5">
        <v>41382.05</v>
      </c>
      <c r="C150" s="1" t="s">
        <v>274</v>
      </c>
      <c r="D150" s="1" t="s">
        <v>94</v>
      </c>
    </row>
    <row r="151" spans="1:4" ht="38.25">
      <c r="A151" s="4">
        <v>5</v>
      </c>
      <c r="B151" s="5">
        <v>41381.73333333333</v>
      </c>
      <c r="C151" s="1" t="s">
        <v>275</v>
      </c>
      <c r="D151" s="9" t="s">
        <v>95</v>
      </c>
    </row>
    <row r="152" spans="1:4" ht="12.75">
      <c r="A152" s="4">
        <v>6</v>
      </c>
      <c r="B152" s="5">
        <v>41380.868055555555</v>
      </c>
      <c r="C152" s="1" t="s">
        <v>276</v>
      </c>
      <c r="D152" s="1" t="s">
        <v>94</v>
      </c>
    </row>
    <row r="153" spans="1:4" ht="12.75">
      <c r="A153" s="4">
        <v>7</v>
      </c>
      <c r="B153" s="5">
        <v>41380.62986111111</v>
      </c>
      <c r="C153" s="1" t="s">
        <v>277</v>
      </c>
      <c r="D153" s="1" t="s">
        <v>101</v>
      </c>
    </row>
    <row r="154" spans="1:4" ht="38.25">
      <c r="A154" s="4">
        <v>8</v>
      </c>
      <c r="B154" s="5">
        <v>41379.15833333333</v>
      </c>
      <c r="C154" s="1" t="s">
        <v>278</v>
      </c>
      <c r="D154" s="9" t="s">
        <v>95</v>
      </c>
    </row>
    <row r="155" spans="1:4" ht="38.25">
      <c r="A155" s="4">
        <v>9</v>
      </c>
      <c r="B155" s="5">
        <v>41378.805555555555</v>
      </c>
      <c r="C155" s="1" t="s">
        <v>279</v>
      </c>
      <c r="D155" s="9" t="s">
        <v>95</v>
      </c>
    </row>
    <row r="156" spans="1:4" ht="12.75">
      <c r="A156" s="4">
        <v>10</v>
      </c>
      <c r="B156" s="5">
        <v>41378.80416666667</v>
      </c>
      <c r="C156" s="1" t="s">
        <v>280</v>
      </c>
      <c r="D156" s="1" t="s">
        <v>94</v>
      </c>
    </row>
    <row r="157" spans="1:4" ht="12.75">
      <c r="A157" s="4">
        <v>11</v>
      </c>
      <c r="B157" s="5">
        <v>41377.79513888889</v>
      </c>
      <c r="C157" s="1" t="s">
        <v>281</v>
      </c>
      <c r="D157" s="1" t="s">
        <v>101</v>
      </c>
    </row>
    <row r="158" spans="1:4" ht="38.25">
      <c r="A158" s="4">
        <v>12</v>
      </c>
      <c r="B158" s="5">
        <v>41377.16388888889</v>
      </c>
      <c r="C158" s="1" t="s">
        <v>282</v>
      </c>
      <c r="D158" s="9" t="s">
        <v>95</v>
      </c>
    </row>
    <row r="159" spans="1:4" ht="12.75">
      <c r="A159" s="4">
        <v>13</v>
      </c>
      <c r="B159" s="5">
        <v>41376.90555555555</v>
      </c>
      <c r="C159" s="1" t="s">
        <v>283</v>
      </c>
      <c r="D159" s="1" t="s">
        <v>94</v>
      </c>
    </row>
    <row r="160" spans="1:4" ht="38.25">
      <c r="A160" s="4">
        <v>14</v>
      </c>
      <c r="B160" s="5">
        <v>41376.126388888886</v>
      </c>
      <c r="C160" s="1" t="s">
        <v>284</v>
      </c>
      <c r="D160" s="9" t="s">
        <v>95</v>
      </c>
    </row>
    <row r="161" spans="1:4" ht="25.5">
      <c r="A161" s="4">
        <v>15</v>
      </c>
      <c r="B161" s="5">
        <v>41372.06875</v>
      </c>
      <c r="C161" s="1" t="s">
        <v>285</v>
      </c>
      <c r="D161" s="1" t="s">
        <v>94</v>
      </c>
    </row>
    <row r="162" spans="1:4" ht="25.5">
      <c r="A162" s="4">
        <v>16</v>
      </c>
      <c r="B162" s="5">
        <v>41369.97708333333</v>
      </c>
      <c r="C162" s="1" t="s">
        <v>286</v>
      </c>
      <c r="D162" s="1" t="s">
        <v>99</v>
      </c>
    </row>
    <row r="163" spans="1:4" ht="38.25">
      <c r="A163" s="4">
        <v>17</v>
      </c>
      <c r="B163" s="5">
        <v>41368.87847222222</v>
      </c>
      <c r="C163" s="1" t="s">
        <v>287</v>
      </c>
      <c r="D163" s="9" t="s">
        <v>95</v>
      </c>
    </row>
    <row r="164" spans="1:4" ht="30" customHeight="1">
      <c r="A164" s="4">
        <v>18</v>
      </c>
      <c r="B164" s="5">
        <v>41368.77916666667</v>
      </c>
      <c r="C164" s="1" t="s">
        <v>288</v>
      </c>
      <c r="D164" s="1" t="s">
        <v>114</v>
      </c>
    </row>
    <row r="165" spans="1:4" ht="25.5">
      <c r="A165" s="4">
        <v>19</v>
      </c>
      <c r="B165" s="5">
        <v>41368.711805555555</v>
      </c>
      <c r="C165" s="1" t="s">
        <v>289</v>
      </c>
      <c r="D165" s="1" t="s">
        <v>94</v>
      </c>
    </row>
    <row r="166" spans="1:4" ht="25.5">
      <c r="A166" s="4">
        <v>20</v>
      </c>
      <c r="B166" s="5">
        <v>41367.87777777778</v>
      </c>
      <c r="C166" s="1" t="s">
        <v>290</v>
      </c>
      <c r="D166" s="1" t="s">
        <v>94</v>
      </c>
    </row>
    <row r="167" spans="1:4" ht="12.75">
      <c r="A167" s="4">
        <v>21</v>
      </c>
      <c r="B167" s="5">
        <v>41367.856944444444</v>
      </c>
      <c r="C167" s="1" t="s">
        <v>291</v>
      </c>
      <c r="D167" s="9" t="s">
        <v>97</v>
      </c>
    </row>
    <row r="168" spans="1:4" ht="38.25">
      <c r="A168" s="4">
        <v>22</v>
      </c>
      <c r="B168" s="5">
        <v>41366.191666666666</v>
      </c>
      <c r="C168" s="1" t="s">
        <v>292</v>
      </c>
      <c r="D168" s="9" t="s">
        <v>95</v>
      </c>
    </row>
    <row r="169" spans="1:4" ht="76.5">
      <c r="A169" s="4">
        <v>23</v>
      </c>
      <c r="B169" s="5">
        <v>41366.111805555556</v>
      </c>
      <c r="C169" s="1" t="s">
        <v>293</v>
      </c>
      <c r="D169" s="1" t="s">
        <v>94</v>
      </c>
    </row>
    <row r="170" spans="1:4" ht="38.25">
      <c r="A170" s="4">
        <v>24</v>
      </c>
      <c r="B170" s="5">
        <v>41365.904861111114</v>
      </c>
      <c r="C170" s="1" t="s">
        <v>294</v>
      </c>
      <c r="D170" s="9" t="s">
        <v>95</v>
      </c>
    </row>
    <row r="171" spans="1:4" ht="25.5">
      <c r="A171" s="4">
        <v>25</v>
      </c>
      <c r="B171" s="5">
        <v>41365.77222222222</v>
      </c>
      <c r="C171" s="1" t="s">
        <v>295</v>
      </c>
      <c r="D171" s="1" t="s">
        <v>109</v>
      </c>
    </row>
    <row r="172" spans="1:4" ht="12.75">
      <c r="A172" s="4">
        <v>26</v>
      </c>
      <c r="B172" s="5">
        <v>41365.725694444445</v>
      </c>
      <c r="C172" s="1" t="s">
        <v>296</v>
      </c>
      <c r="D172" s="1" t="s">
        <v>100</v>
      </c>
    </row>
    <row r="173" spans="1:4" ht="27" customHeight="1">
      <c r="A173" s="4">
        <v>27</v>
      </c>
      <c r="B173" s="5">
        <v>41365.68680555555</v>
      </c>
      <c r="C173" s="1" t="s">
        <v>297</v>
      </c>
      <c r="D173" s="9" t="s">
        <v>115</v>
      </c>
    </row>
    <row r="174" spans="1:4" ht="38.25">
      <c r="A174" s="4">
        <v>28</v>
      </c>
      <c r="B174" s="5">
        <v>41365.67152777778</v>
      </c>
      <c r="C174" s="1" t="s">
        <v>298</v>
      </c>
      <c r="D174" s="9" t="s">
        <v>95</v>
      </c>
    </row>
    <row r="175" spans="1:4" ht="51">
      <c r="A175" s="4">
        <v>29</v>
      </c>
      <c r="B175" s="5">
        <v>41363.91458333333</v>
      </c>
      <c r="C175" s="1" t="s">
        <v>299</v>
      </c>
      <c r="D175" s="9" t="s">
        <v>109</v>
      </c>
    </row>
    <row r="176" spans="1:4" ht="12.75">
      <c r="A176" s="4">
        <v>30</v>
      </c>
      <c r="B176" s="5">
        <v>41363.20277777778</v>
      </c>
      <c r="C176" s="9" t="s">
        <v>116</v>
      </c>
      <c r="D176" s="9" t="s">
        <v>94</v>
      </c>
    </row>
    <row r="177" spans="1:4" ht="25.5">
      <c r="A177" s="4">
        <v>31</v>
      </c>
      <c r="B177" s="5">
        <v>41359.24375</v>
      </c>
      <c r="C177" s="1" t="s">
        <v>300</v>
      </c>
      <c r="D177" s="9" t="s">
        <v>94</v>
      </c>
    </row>
    <row r="178" spans="1:4" ht="38.25">
      <c r="A178" s="4">
        <v>32</v>
      </c>
      <c r="B178" s="5">
        <v>41358.13125</v>
      </c>
      <c r="C178" s="1" t="s">
        <v>301</v>
      </c>
      <c r="D178" s="9" t="s">
        <v>115</v>
      </c>
    </row>
    <row r="179" spans="1:4" ht="25.5">
      <c r="A179" s="4">
        <v>33</v>
      </c>
      <c r="B179" s="5">
        <v>41356.70763888889</v>
      </c>
      <c r="C179" s="1" t="s">
        <v>302</v>
      </c>
      <c r="D179" s="9" t="s">
        <v>109</v>
      </c>
    </row>
    <row r="180" spans="1:4" ht="38.25">
      <c r="A180" s="4">
        <v>34</v>
      </c>
      <c r="B180" s="5">
        <v>41355.13958333333</v>
      </c>
      <c r="C180" s="1" t="s">
        <v>303</v>
      </c>
      <c r="D180" s="9" t="s">
        <v>117</v>
      </c>
    </row>
    <row r="181" spans="1:4" ht="25.5">
      <c r="A181" s="4">
        <v>35</v>
      </c>
      <c r="B181" s="5">
        <v>41355.13125</v>
      </c>
      <c r="C181" s="1" t="s">
        <v>304</v>
      </c>
      <c r="D181" s="9" t="s">
        <v>118</v>
      </c>
    </row>
    <row r="182" spans="1:4" ht="30.75" customHeight="1">
      <c r="A182" s="4">
        <v>36</v>
      </c>
      <c r="B182" s="5">
        <v>41355.104166666664</v>
      </c>
      <c r="C182" s="1" t="s">
        <v>305</v>
      </c>
      <c r="D182" s="9" t="s">
        <v>115</v>
      </c>
    </row>
    <row r="183" spans="1:4" ht="27.75" customHeight="1">
      <c r="A183" s="4">
        <v>37</v>
      </c>
      <c r="B183" s="5">
        <v>41355.009722222225</v>
      </c>
      <c r="C183" s="1" t="s">
        <v>306</v>
      </c>
      <c r="D183" s="9" t="s">
        <v>117</v>
      </c>
    </row>
    <row r="184" spans="1:4" ht="38.25">
      <c r="A184" s="4">
        <v>38</v>
      </c>
      <c r="B184" s="5">
        <v>41354.96527777778</v>
      </c>
      <c r="C184" s="1" t="s">
        <v>307</v>
      </c>
      <c r="D184" s="9" t="s">
        <v>95</v>
      </c>
    </row>
    <row r="185" spans="1:4" ht="38.25">
      <c r="A185" s="4">
        <v>39</v>
      </c>
      <c r="B185" s="5">
        <v>41354.84027777778</v>
      </c>
      <c r="C185" s="1" t="s">
        <v>308</v>
      </c>
      <c r="D185" s="9" t="s">
        <v>97</v>
      </c>
    </row>
    <row r="186" spans="1:4" ht="25.5">
      <c r="A186" s="4">
        <v>40</v>
      </c>
      <c r="B186" s="5">
        <v>41354.82847222222</v>
      </c>
      <c r="C186" s="1" t="s">
        <v>309</v>
      </c>
      <c r="D186" s="9" t="s">
        <v>119</v>
      </c>
    </row>
    <row r="187" spans="1:4" ht="12.75">
      <c r="A187" s="4">
        <v>41</v>
      </c>
      <c r="B187" s="5">
        <v>41354.81805555556</v>
      </c>
      <c r="C187" s="1" t="s">
        <v>310</v>
      </c>
      <c r="D187" s="9" t="s">
        <v>101</v>
      </c>
    </row>
    <row r="190" spans="1:3" ht="24.75" customHeight="1">
      <c r="A190" s="37" t="s">
        <v>311</v>
      </c>
      <c r="B190" s="37" t="s">
        <v>311</v>
      </c>
      <c r="C190" s="37" t="s">
        <v>311</v>
      </c>
    </row>
    <row r="191" spans="1:3" ht="30" customHeight="1">
      <c r="A191" s="41" t="s">
        <v>184</v>
      </c>
      <c r="B191" s="41" t="s">
        <v>184</v>
      </c>
      <c r="C191" s="2" t="s">
        <v>185</v>
      </c>
    </row>
    <row r="192" spans="1:3" ht="12.75">
      <c r="A192" s="39"/>
      <c r="B192" s="39"/>
      <c r="C192" s="6">
        <v>37</v>
      </c>
    </row>
    <row r="193" spans="1:3" ht="12.75">
      <c r="A193" s="40" t="s">
        <v>186</v>
      </c>
      <c r="B193" s="40">
        <v>37</v>
      </c>
      <c r="C193" s="7">
        <v>37</v>
      </c>
    </row>
    <row r="194" spans="1:3" ht="12.75">
      <c r="A194" s="38" t="s">
        <v>187</v>
      </c>
      <c r="B194" s="38">
        <v>4</v>
      </c>
      <c r="C194" s="8">
        <v>4</v>
      </c>
    </row>
    <row r="195" spans="1:4" s="23" customFormat="1" ht="12.75">
      <c r="A195" s="24"/>
      <c r="B195" s="22" t="s">
        <v>154</v>
      </c>
      <c r="C195" s="25"/>
      <c r="D195" s="16"/>
    </row>
    <row r="196" spans="1:4" s="23" customFormat="1" ht="12.75">
      <c r="A196" s="24"/>
      <c r="B196" s="15" t="s">
        <v>158</v>
      </c>
      <c r="C196" s="25">
        <f>COUNTIF(D109:D245,"Positive Learning Environment")</f>
        <v>30</v>
      </c>
      <c r="D196" s="16"/>
    </row>
    <row r="197" spans="1:4" s="23" customFormat="1" ht="12.75">
      <c r="A197" s="24"/>
      <c r="B197" s="15" t="s">
        <v>94</v>
      </c>
      <c r="C197" s="25">
        <f>COUNTIF(D209:D245,"Faculty")</f>
        <v>2</v>
      </c>
      <c r="D197" s="16"/>
    </row>
    <row r="198" spans="1:4" s="23" customFormat="1" ht="12.75">
      <c r="A198" s="24"/>
      <c r="B198" s="15" t="s">
        <v>115</v>
      </c>
      <c r="C198" s="25">
        <f>COUNTIF(D209:D245,"Community Programs")</f>
        <v>3</v>
      </c>
      <c r="D198" s="16"/>
    </row>
    <row r="199" spans="1:4" s="23" customFormat="1" ht="12.75">
      <c r="A199" s="24"/>
      <c r="B199" s="15" t="s">
        <v>99</v>
      </c>
      <c r="C199" s="25">
        <f>COUNTIF(D209:D245,"Access/Cost")</f>
        <v>5</v>
      </c>
      <c r="D199" s="16"/>
    </row>
    <row r="200" spans="1:4" s="23" customFormat="1" ht="12.75">
      <c r="A200" s="24"/>
      <c r="B200" s="15" t="s">
        <v>118</v>
      </c>
      <c r="C200" s="25">
        <f>COUNTIF(D209:D245,"Staff")</f>
        <v>2</v>
      </c>
      <c r="D200" s="16"/>
    </row>
    <row r="201" spans="1:4" s="23" customFormat="1" ht="12.75">
      <c r="A201" s="24"/>
      <c r="B201" s="15" t="s">
        <v>96</v>
      </c>
      <c r="C201" s="25">
        <f>COUNTIF(D209:D245,"Flexible Course Schedule")</f>
        <v>2</v>
      </c>
      <c r="D201" s="16"/>
    </row>
    <row r="202" spans="1:4" s="23" customFormat="1" ht="12.75">
      <c r="A202" s="24"/>
      <c r="B202" s="15" t="s">
        <v>101</v>
      </c>
      <c r="C202" s="25">
        <f>COUNTIF(D209:D245,"Class size")</f>
        <v>1</v>
      </c>
      <c r="D202" s="16"/>
    </row>
    <row r="203" spans="1:4" s="23" customFormat="1" ht="12.75">
      <c r="A203" s="24"/>
      <c r="B203" s="15" t="s">
        <v>112</v>
      </c>
      <c r="C203" s="25">
        <f>COUNTIF(D209:D245,"RRCC changed my life!")</f>
        <v>1</v>
      </c>
      <c r="D203" s="16"/>
    </row>
    <row r="204" spans="1:4" s="23" customFormat="1" ht="12.75">
      <c r="A204" s="24"/>
      <c r="B204" s="15" t="s">
        <v>105</v>
      </c>
      <c r="C204" s="25">
        <f>COUNTIF(D210:D246,"Student Services")</f>
        <v>1</v>
      </c>
      <c r="D204" s="16"/>
    </row>
    <row r="205" spans="1:4" s="23" customFormat="1" ht="12.75">
      <c r="A205" s="24"/>
      <c r="B205" s="15" t="s">
        <v>130</v>
      </c>
      <c r="C205" s="25">
        <f>COUNTIF(D210:D246,"Technology")</f>
        <v>1</v>
      </c>
      <c r="D205" s="16"/>
    </row>
    <row r="206" spans="1:4" s="23" customFormat="1" ht="12.75">
      <c r="A206" s="24"/>
      <c r="B206" s="15" t="s">
        <v>153</v>
      </c>
      <c r="C206" s="25" t="s">
        <v>153</v>
      </c>
      <c r="D206" s="16"/>
    </row>
    <row r="208" spans="1:4" ht="12.75">
      <c r="A208" s="3" t="s">
        <v>188</v>
      </c>
      <c r="B208" s="3" t="s">
        <v>189</v>
      </c>
      <c r="C208" s="3" t="s">
        <v>190</v>
      </c>
      <c r="D208" s="3" t="s">
        <v>414</v>
      </c>
    </row>
    <row r="209" spans="1:4" ht="38.25">
      <c r="A209" s="4">
        <v>1</v>
      </c>
      <c r="B209" s="5">
        <v>41383.71666666667</v>
      </c>
      <c r="C209" s="1" t="s">
        <v>312</v>
      </c>
      <c r="D209" s="9" t="s">
        <v>95</v>
      </c>
    </row>
    <row r="210" spans="1:4" ht="12.75">
      <c r="A210" s="4">
        <v>2</v>
      </c>
      <c r="B210" s="5">
        <v>41382.802777777775</v>
      </c>
      <c r="C210" s="1" t="s">
        <v>313</v>
      </c>
      <c r="D210" s="9" t="s">
        <v>99</v>
      </c>
    </row>
    <row r="211" spans="1:4" ht="38.25">
      <c r="A211" s="4">
        <v>3</v>
      </c>
      <c r="B211" s="5">
        <v>41382.79861111111</v>
      </c>
      <c r="C211" s="1" t="s">
        <v>314</v>
      </c>
      <c r="D211" s="9" t="s">
        <v>96</v>
      </c>
    </row>
    <row r="212" spans="1:4" ht="38.25">
      <c r="A212" s="4">
        <v>4</v>
      </c>
      <c r="B212" s="5">
        <v>41382.05</v>
      </c>
      <c r="C212" s="1" t="s">
        <v>315</v>
      </c>
      <c r="D212" s="9" t="s">
        <v>95</v>
      </c>
    </row>
    <row r="213" spans="1:4" ht="38.25">
      <c r="A213" s="4">
        <v>5</v>
      </c>
      <c r="B213" s="5">
        <v>41381.73333333333</v>
      </c>
      <c r="C213" s="1" t="s">
        <v>316</v>
      </c>
      <c r="D213" s="9" t="s">
        <v>95</v>
      </c>
    </row>
    <row r="214" spans="1:4" ht="38.25">
      <c r="A214" s="4">
        <v>6</v>
      </c>
      <c r="B214" s="5">
        <v>41380.868055555555</v>
      </c>
      <c r="C214" s="1" t="s">
        <v>317</v>
      </c>
      <c r="D214" s="9" t="s">
        <v>95</v>
      </c>
    </row>
    <row r="215" spans="1:4" ht="38.25">
      <c r="A215" s="4">
        <v>7</v>
      </c>
      <c r="B215" s="5">
        <v>41380.62986111111</v>
      </c>
      <c r="C215" s="1" t="s">
        <v>318</v>
      </c>
      <c r="D215" s="9" t="s">
        <v>95</v>
      </c>
    </row>
    <row r="216" spans="1:4" ht="38.25">
      <c r="A216" s="4">
        <v>8</v>
      </c>
      <c r="B216" s="5">
        <v>41379.15833333333</v>
      </c>
      <c r="C216" s="1" t="s">
        <v>319</v>
      </c>
      <c r="D216" s="9" t="s">
        <v>95</v>
      </c>
    </row>
    <row r="217" spans="1:4" ht="12.75">
      <c r="A217" s="4">
        <v>9</v>
      </c>
      <c r="B217" s="5">
        <v>41378.805555555555</v>
      </c>
      <c r="C217" s="1" t="s">
        <v>320</v>
      </c>
      <c r="D217" s="9" t="s">
        <v>94</v>
      </c>
    </row>
    <row r="218" spans="1:4" ht="25.5">
      <c r="A218" s="4">
        <v>10</v>
      </c>
      <c r="B218" s="5">
        <v>41377.79513888889</v>
      </c>
      <c r="C218" s="1" t="s">
        <v>321</v>
      </c>
      <c r="D218" s="9" t="s">
        <v>96</v>
      </c>
    </row>
    <row r="219" spans="1:4" ht="38.25">
      <c r="A219" s="4">
        <v>11</v>
      </c>
      <c r="B219" s="5">
        <v>41377.16388888889</v>
      </c>
      <c r="C219" s="1" t="s">
        <v>322</v>
      </c>
      <c r="D219" s="9" t="s">
        <v>105</v>
      </c>
    </row>
    <row r="220" spans="1:4" ht="25.5">
      <c r="A220" s="4">
        <v>12</v>
      </c>
      <c r="B220" s="5">
        <v>41376.90555555555</v>
      </c>
      <c r="C220" s="9" t="s">
        <v>120</v>
      </c>
      <c r="D220" s="9" t="s">
        <v>112</v>
      </c>
    </row>
    <row r="221" spans="1:4" ht="12.75">
      <c r="A221" s="4">
        <v>13</v>
      </c>
      <c r="B221" s="5">
        <v>41376.126388888886</v>
      </c>
      <c r="C221" s="1" t="s">
        <v>323</v>
      </c>
      <c r="D221" s="9" t="s">
        <v>121</v>
      </c>
    </row>
    <row r="222" spans="1:3" ht="12.75">
      <c r="A222" s="4">
        <v>14</v>
      </c>
      <c r="B222" s="5">
        <v>41369.97708333333</v>
      </c>
      <c r="C222" s="1" t="s">
        <v>324</v>
      </c>
    </row>
    <row r="223" spans="1:4" ht="25.5">
      <c r="A223" s="4">
        <v>15</v>
      </c>
      <c r="B223" s="5">
        <v>41368.87847222222</v>
      </c>
      <c r="C223" s="1" t="s">
        <v>325</v>
      </c>
      <c r="D223" s="9" t="s">
        <v>130</v>
      </c>
    </row>
    <row r="224" spans="1:4" ht="12.75">
      <c r="A224" s="4">
        <v>16</v>
      </c>
      <c r="B224" s="5">
        <v>41368.77916666667</v>
      </c>
      <c r="C224" s="1" t="s">
        <v>326</v>
      </c>
      <c r="D224" s="9" t="s">
        <v>121</v>
      </c>
    </row>
    <row r="225" spans="1:4" ht="25.5">
      <c r="A225" s="4">
        <v>17</v>
      </c>
      <c r="B225" s="5">
        <v>41368.711805555555</v>
      </c>
      <c r="C225" s="1" t="s">
        <v>327</v>
      </c>
      <c r="D225" s="9" t="s">
        <v>122</v>
      </c>
    </row>
    <row r="226" spans="1:4" ht="25.5">
      <c r="A226" s="4">
        <v>18</v>
      </c>
      <c r="B226" s="5">
        <v>41367.87777777778</v>
      </c>
      <c r="C226" s="1" t="s">
        <v>328</v>
      </c>
      <c r="D226" s="9" t="s">
        <v>115</v>
      </c>
    </row>
    <row r="227" spans="1:4" ht="25.5">
      <c r="A227" s="4">
        <v>19</v>
      </c>
      <c r="B227" s="5">
        <v>41367.856944444444</v>
      </c>
      <c r="C227" s="9" t="s">
        <v>123</v>
      </c>
      <c r="D227" s="9" t="s">
        <v>118</v>
      </c>
    </row>
    <row r="228" spans="1:4" ht="38.25">
      <c r="A228" s="4">
        <v>20</v>
      </c>
      <c r="B228" s="5">
        <v>41366.191666666666</v>
      </c>
      <c r="C228" s="1" t="s">
        <v>329</v>
      </c>
      <c r="D228" s="9" t="s">
        <v>95</v>
      </c>
    </row>
    <row r="229" spans="1:4" ht="12.75">
      <c r="A229" s="4">
        <v>21</v>
      </c>
      <c r="B229" s="5">
        <v>41365.904861111114</v>
      </c>
      <c r="C229" s="1" t="s">
        <v>330</v>
      </c>
      <c r="D229" s="9" t="s">
        <v>118</v>
      </c>
    </row>
    <row r="230" spans="1:4" ht="12.75">
      <c r="A230" s="4">
        <v>22</v>
      </c>
      <c r="B230" s="5">
        <v>41365.77222222222</v>
      </c>
      <c r="C230" s="1" t="s">
        <v>331</v>
      </c>
      <c r="D230" s="9" t="s">
        <v>124</v>
      </c>
    </row>
    <row r="231" spans="1:3" ht="12.75">
      <c r="A231" s="4">
        <v>23</v>
      </c>
      <c r="B231" s="5">
        <v>41365.725694444445</v>
      </c>
      <c r="C231" s="1" t="s">
        <v>332</v>
      </c>
    </row>
    <row r="232" spans="1:4" ht="23.25" customHeight="1">
      <c r="A232" s="4">
        <v>24</v>
      </c>
      <c r="B232" s="5">
        <v>41365.68680555555</v>
      </c>
      <c r="C232" s="1" t="s">
        <v>333</v>
      </c>
      <c r="D232" s="9" t="s">
        <v>115</v>
      </c>
    </row>
    <row r="233" spans="1:4" ht="38.25">
      <c r="A233" s="4">
        <v>25</v>
      </c>
      <c r="B233" s="5">
        <v>41365.67152777778</v>
      </c>
      <c r="C233" s="1" t="s">
        <v>334</v>
      </c>
      <c r="D233" s="9" t="s">
        <v>95</v>
      </c>
    </row>
    <row r="234" spans="1:4" ht="63.75">
      <c r="A234" s="4">
        <v>26</v>
      </c>
      <c r="B234" s="5">
        <v>41363.91458333333</v>
      </c>
      <c r="C234" s="1" t="s">
        <v>335</v>
      </c>
      <c r="D234" s="9" t="s">
        <v>94</v>
      </c>
    </row>
    <row r="235" spans="1:4" ht="12.75">
      <c r="A235" s="4">
        <v>27</v>
      </c>
      <c r="B235" s="5">
        <v>41363.20277777778</v>
      </c>
      <c r="C235" s="1" t="s">
        <v>336</v>
      </c>
      <c r="D235" s="9" t="s">
        <v>99</v>
      </c>
    </row>
    <row r="236" spans="1:4" ht="38.25">
      <c r="A236" s="4">
        <v>28</v>
      </c>
      <c r="B236" s="5">
        <v>41359.24375</v>
      </c>
      <c r="C236" s="1" t="s">
        <v>337</v>
      </c>
      <c r="D236" s="9" t="s">
        <v>95</v>
      </c>
    </row>
    <row r="237" spans="1:4" ht="12.75">
      <c r="A237" s="4">
        <v>29</v>
      </c>
      <c r="B237" s="5">
        <v>41358.13125</v>
      </c>
      <c r="C237" s="1" t="s">
        <v>338</v>
      </c>
      <c r="D237" s="9" t="s">
        <v>101</v>
      </c>
    </row>
    <row r="238" spans="1:4" ht="12.75">
      <c r="A238" s="4">
        <v>30</v>
      </c>
      <c r="B238" s="5">
        <v>41356.70763888889</v>
      </c>
      <c r="C238" s="1" t="s">
        <v>339</v>
      </c>
      <c r="D238" s="9" t="s">
        <v>99</v>
      </c>
    </row>
    <row r="239" spans="1:4" ht="51">
      <c r="A239" s="4">
        <v>31</v>
      </c>
      <c r="B239" s="5">
        <v>41355.13958333333</v>
      </c>
      <c r="C239" s="1" t="s">
        <v>340</v>
      </c>
      <c r="D239" s="9" t="s">
        <v>99</v>
      </c>
    </row>
    <row r="240" spans="1:4" ht="38.25">
      <c r="A240" s="4">
        <v>32</v>
      </c>
      <c r="B240" s="5">
        <v>41355.13125</v>
      </c>
      <c r="C240" s="1" t="s">
        <v>341</v>
      </c>
      <c r="D240" s="9" t="s">
        <v>95</v>
      </c>
    </row>
    <row r="241" spans="1:4" ht="25.5">
      <c r="A241" s="4">
        <v>33</v>
      </c>
      <c r="B241" s="5">
        <v>41355.104166666664</v>
      </c>
      <c r="C241" s="1" t="s">
        <v>342</v>
      </c>
      <c r="D241" s="9" t="s">
        <v>115</v>
      </c>
    </row>
    <row r="242" spans="1:4" ht="12.75">
      <c r="A242" s="4">
        <v>34</v>
      </c>
      <c r="B242" s="5">
        <v>41355.009722222225</v>
      </c>
      <c r="C242" s="1" t="s">
        <v>343</v>
      </c>
      <c r="D242" s="9" t="s">
        <v>99</v>
      </c>
    </row>
    <row r="243" spans="1:4" ht="12.75">
      <c r="A243" s="4">
        <v>35</v>
      </c>
      <c r="B243" s="5">
        <v>41354.96527777778</v>
      </c>
      <c r="C243" s="1" t="s">
        <v>344</v>
      </c>
      <c r="D243" s="9" t="s">
        <v>125</v>
      </c>
    </row>
    <row r="244" spans="1:4" ht="38.25">
      <c r="A244" s="4">
        <v>36</v>
      </c>
      <c r="B244" s="5">
        <v>41354.84027777778</v>
      </c>
      <c r="C244" s="1" t="s">
        <v>345</v>
      </c>
      <c r="D244" s="9" t="s">
        <v>95</v>
      </c>
    </row>
    <row r="245" spans="1:4" ht="38.25">
      <c r="A245" s="4">
        <v>37</v>
      </c>
      <c r="B245" s="5">
        <v>41354.82847222222</v>
      </c>
      <c r="C245" s="1" t="s">
        <v>346</v>
      </c>
      <c r="D245" s="9" t="s">
        <v>95</v>
      </c>
    </row>
    <row r="248" spans="1:3" ht="24.75" customHeight="1">
      <c r="A248" s="37" t="s">
        <v>347</v>
      </c>
      <c r="B248" s="37" t="s">
        <v>347</v>
      </c>
      <c r="C248" s="37" t="s">
        <v>347</v>
      </c>
    </row>
    <row r="249" spans="1:3" ht="30" customHeight="1">
      <c r="A249" s="41" t="s">
        <v>184</v>
      </c>
      <c r="B249" s="41" t="s">
        <v>184</v>
      </c>
      <c r="C249" s="2" t="s">
        <v>185</v>
      </c>
    </row>
    <row r="250" spans="1:3" ht="12.75">
      <c r="A250" s="39"/>
      <c r="B250" s="39"/>
      <c r="C250" s="6">
        <v>38</v>
      </c>
    </row>
    <row r="251" spans="1:3" ht="12.75">
      <c r="A251" s="40" t="s">
        <v>186</v>
      </c>
      <c r="B251" s="40">
        <v>38</v>
      </c>
      <c r="C251" s="7">
        <v>38</v>
      </c>
    </row>
    <row r="252" spans="1:3" ht="12.75">
      <c r="A252" s="38" t="s">
        <v>187</v>
      </c>
      <c r="B252" s="38">
        <v>3</v>
      </c>
      <c r="C252" s="8">
        <v>3</v>
      </c>
    </row>
    <row r="254" spans="1:4" ht="12.75">
      <c r="A254" s="3" t="s">
        <v>188</v>
      </c>
      <c r="B254" s="3" t="s">
        <v>189</v>
      </c>
      <c r="C254" s="3" t="s">
        <v>190</v>
      </c>
      <c r="D254" s="3" t="s">
        <v>414</v>
      </c>
    </row>
    <row r="255" spans="1:4" ht="76.5">
      <c r="A255" s="4">
        <v>1</v>
      </c>
      <c r="B255" s="5">
        <v>41383.71666666667</v>
      </c>
      <c r="C255" s="1" t="s">
        <v>348</v>
      </c>
      <c r="D255" s="9" t="s">
        <v>126</v>
      </c>
    </row>
    <row r="256" spans="1:4" ht="25.5">
      <c r="A256" s="4">
        <v>2</v>
      </c>
      <c r="B256" s="5">
        <v>41382.79861111111</v>
      </c>
      <c r="C256" s="1" t="s">
        <v>349</v>
      </c>
      <c r="D256" s="9" t="s">
        <v>127</v>
      </c>
    </row>
    <row r="257" spans="1:4" ht="12.75">
      <c r="A257" s="4">
        <v>3</v>
      </c>
      <c r="B257" s="5">
        <v>41382.05</v>
      </c>
      <c r="C257" s="1" t="s">
        <v>350</v>
      </c>
      <c r="D257" s="9" t="s">
        <v>128</v>
      </c>
    </row>
    <row r="258" spans="1:4" ht="38.25">
      <c r="A258" s="4">
        <v>4</v>
      </c>
      <c r="B258" s="5">
        <v>41381.73333333333</v>
      </c>
      <c r="C258" s="1" t="s">
        <v>351</v>
      </c>
      <c r="D258" s="9" t="s">
        <v>111</v>
      </c>
    </row>
    <row r="259" spans="1:4" ht="38.25">
      <c r="A259" s="4">
        <v>5</v>
      </c>
      <c r="B259" s="5">
        <v>41380.868055555555</v>
      </c>
      <c r="C259" s="1" t="s">
        <v>0</v>
      </c>
      <c r="D259" s="9" t="s">
        <v>129</v>
      </c>
    </row>
    <row r="260" spans="1:4" ht="12.75">
      <c r="A260" s="4">
        <v>6</v>
      </c>
      <c r="B260" s="5">
        <v>41380.62986111111</v>
      </c>
      <c r="C260" s="1" t="s">
        <v>1</v>
      </c>
      <c r="D260" s="1" t="s">
        <v>194</v>
      </c>
    </row>
    <row r="261" spans="1:4" ht="25.5">
      <c r="A261" s="4">
        <v>7</v>
      </c>
      <c r="B261" s="5">
        <v>41379.15833333333</v>
      </c>
      <c r="C261" s="1" t="s">
        <v>2</v>
      </c>
      <c r="D261" s="9" t="s">
        <v>96</v>
      </c>
    </row>
    <row r="262" spans="1:4" ht="12.75">
      <c r="A262" s="4">
        <v>8</v>
      </c>
      <c r="B262" s="5">
        <v>41378.805555555555</v>
      </c>
      <c r="C262" s="1" t="s">
        <v>3</v>
      </c>
      <c r="D262" s="9" t="s">
        <v>128</v>
      </c>
    </row>
    <row r="263" spans="1:4" ht="38.25">
      <c r="A263" s="4">
        <v>9</v>
      </c>
      <c r="B263" s="5">
        <v>41377.16388888889</v>
      </c>
      <c r="C263" s="1" t="s">
        <v>4</v>
      </c>
      <c r="D263" s="9" t="s">
        <v>105</v>
      </c>
    </row>
    <row r="264" spans="1:3" ht="12.75">
      <c r="A264" s="4">
        <v>10</v>
      </c>
      <c r="B264" s="5">
        <v>41376.90555555555</v>
      </c>
      <c r="C264" s="1" t="s">
        <v>5</v>
      </c>
    </row>
    <row r="265" spans="1:4" ht="25.5">
      <c r="A265" s="4">
        <v>11</v>
      </c>
      <c r="B265" s="5">
        <v>41376.126388888886</v>
      </c>
      <c r="C265" s="1" t="s">
        <v>6</v>
      </c>
      <c r="D265" s="9" t="s">
        <v>96</v>
      </c>
    </row>
    <row r="266" spans="1:4" ht="25.5">
      <c r="A266" s="4">
        <v>12</v>
      </c>
      <c r="B266" s="5">
        <v>41372.06875</v>
      </c>
      <c r="C266" s="1" t="s">
        <v>7</v>
      </c>
      <c r="D266" s="9" t="s">
        <v>130</v>
      </c>
    </row>
    <row r="267" spans="1:3" ht="12.75">
      <c r="A267" s="4">
        <v>13</v>
      </c>
      <c r="B267" s="5">
        <v>41369.97708333333</v>
      </c>
      <c r="C267" s="1" t="s">
        <v>8</v>
      </c>
    </row>
    <row r="268" spans="1:4" ht="25.5">
      <c r="A268" s="4">
        <v>14</v>
      </c>
      <c r="B268" s="5">
        <v>41368.87847222222</v>
      </c>
      <c r="C268" s="1" t="s">
        <v>9</v>
      </c>
      <c r="D268" s="9" t="s">
        <v>105</v>
      </c>
    </row>
    <row r="269" spans="1:4" ht="25.5">
      <c r="A269" s="4">
        <v>15</v>
      </c>
      <c r="B269" s="5">
        <v>41368.77916666667</v>
      </c>
      <c r="C269" s="1" t="s">
        <v>10</v>
      </c>
      <c r="D269" s="9" t="s">
        <v>131</v>
      </c>
    </row>
    <row r="270" spans="1:4" ht="12.75">
      <c r="A270" s="4">
        <v>16</v>
      </c>
      <c r="B270" s="5">
        <v>41368.711805555555</v>
      </c>
      <c r="C270" s="1" t="s">
        <v>11</v>
      </c>
      <c r="D270" s="9" t="s">
        <v>100</v>
      </c>
    </row>
    <row r="271" spans="1:4" ht="25.5">
      <c r="A271" s="4">
        <v>17</v>
      </c>
      <c r="B271" s="5">
        <v>41367.87777777778</v>
      </c>
      <c r="C271" s="1" t="s">
        <v>12</v>
      </c>
      <c r="D271" s="9" t="s">
        <v>125</v>
      </c>
    </row>
    <row r="272" spans="1:4" ht="25.5">
      <c r="A272" s="4">
        <v>18</v>
      </c>
      <c r="B272" s="5">
        <v>41367.856944444444</v>
      </c>
      <c r="C272" s="1" t="s">
        <v>13</v>
      </c>
      <c r="D272" s="9" t="s">
        <v>100</v>
      </c>
    </row>
    <row r="273" spans="1:4" ht="25.5">
      <c r="A273" s="4">
        <v>19</v>
      </c>
      <c r="B273" s="5">
        <v>41366.191666666666</v>
      </c>
      <c r="C273" s="1" t="s">
        <v>14</v>
      </c>
      <c r="D273" s="9" t="s">
        <v>117</v>
      </c>
    </row>
    <row r="274" spans="1:4" ht="38.25">
      <c r="A274" s="4">
        <v>20</v>
      </c>
      <c r="B274" s="5">
        <v>41366.111805555556</v>
      </c>
      <c r="C274" s="1" t="s">
        <v>15</v>
      </c>
      <c r="D274" s="9" t="s">
        <v>111</v>
      </c>
    </row>
    <row r="275" spans="1:4" ht="25.5">
      <c r="A275" s="4">
        <v>21</v>
      </c>
      <c r="B275" s="5">
        <v>41365.904861111114</v>
      </c>
      <c r="C275" s="1" t="s">
        <v>16</v>
      </c>
      <c r="D275" s="9" t="s">
        <v>105</v>
      </c>
    </row>
    <row r="276" spans="1:4" ht="25.5">
      <c r="A276" s="4">
        <v>22</v>
      </c>
      <c r="B276" s="5">
        <v>41365.77222222222</v>
      </c>
      <c r="C276" s="1" t="s">
        <v>17</v>
      </c>
      <c r="D276" s="9" t="s">
        <v>105</v>
      </c>
    </row>
    <row r="277" spans="1:4" ht="12.75">
      <c r="A277" s="4">
        <v>23</v>
      </c>
      <c r="B277" s="5">
        <v>41365.725694444445</v>
      </c>
      <c r="C277" s="1" t="s">
        <v>18</v>
      </c>
      <c r="D277" s="9" t="s">
        <v>132</v>
      </c>
    </row>
    <row r="278" spans="1:3" ht="12.75">
      <c r="A278" s="4">
        <v>24</v>
      </c>
      <c r="B278" s="5">
        <v>41365.68680555555</v>
      </c>
      <c r="C278" s="1" t="s">
        <v>19</v>
      </c>
    </row>
    <row r="279" spans="1:4" ht="38.25">
      <c r="A279" s="4">
        <v>25</v>
      </c>
      <c r="B279" s="5">
        <v>41365.67152777778</v>
      </c>
      <c r="C279" s="1" t="s">
        <v>20</v>
      </c>
      <c r="D279" s="9" t="s">
        <v>94</v>
      </c>
    </row>
    <row r="280" spans="1:4" ht="89.25">
      <c r="A280" s="4">
        <v>26</v>
      </c>
      <c r="B280" s="5">
        <v>41363.91458333333</v>
      </c>
      <c r="C280" s="1" t="s">
        <v>21</v>
      </c>
      <c r="D280" s="9" t="s">
        <v>131</v>
      </c>
    </row>
    <row r="281" spans="1:4" ht="25.5">
      <c r="A281" s="4">
        <v>27</v>
      </c>
      <c r="B281" s="5">
        <v>41363.20277777778</v>
      </c>
      <c r="C281" s="1" t="s">
        <v>22</v>
      </c>
      <c r="D281" s="9" t="s">
        <v>117</v>
      </c>
    </row>
    <row r="282" spans="1:4" ht="140.25">
      <c r="A282" s="4">
        <v>28</v>
      </c>
      <c r="B282" s="5">
        <v>41359.24375</v>
      </c>
      <c r="C282" s="1" t="s">
        <v>372</v>
      </c>
      <c r="D282" s="9" t="s">
        <v>133</v>
      </c>
    </row>
    <row r="283" spans="1:4" ht="12.75">
      <c r="A283" s="4">
        <v>29</v>
      </c>
      <c r="B283" s="5">
        <v>41358.13125</v>
      </c>
      <c r="C283" s="1" t="s">
        <v>373</v>
      </c>
      <c r="D283" s="9" t="s">
        <v>125</v>
      </c>
    </row>
    <row r="284" spans="1:4" ht="25.5">
      <c r="A284" s="4">
        <v>30</v>
      </c>
      <c r="B284" s="5">
        <v>41356.70763888889</v>
      </c>
      <c r="C284" s="1" t="s">
        <v>374</v>
      </c>
      <c r="D284" s="9" t="s">
        <v>105</v>
      </c>
    </row>
    <row r="285" spans="1:4" ht="89.25">
      <c r="A285" s="4">
        <v>31</v>
      </c>
      <c r="B285" s="5">
        <v>41355.13958333333</v>
      </c>
      <c r="C285" s="1" t="s">
        <v>375</v>
      </c>
      <c r="D285" s="1" t="s">
        <v>194</v>
      </c>
    </row>
    <row r="286" spans="1:4" ht="63.75">
      <c r="A286" s="4">
        <v>32</v>
      </c>
      <c r="B286" s="5">
        <v>41355.13125</v>
      </c>
      <c r="C286" s="1" t="s">
        <v>376</v>
      </c>
      <c r="D286" s="9" t="s">
        <v>105</v>
      </c>
    </row>
    <row r="287" spans="1:4" ht="63.75">
      <c r="A287" s="4">
        <v>33</v>
      </c>
      <c r="B287" s="5">
        <v>41355.104166666664</v>
      </c>
      <c r="C287" s="1" t="s">
        <v>377</v>
      </c>
      <c r="D287" s="9" t="s">
        <v>96</v>
      </c>
    </row>
    <row r="288" spans="1:4" ht="25.5">
      <c r="A288" s="4">
        <v>34</v>
      </c>
      <c r="B288" s="5">
        <v>41355.009722222225</v>
      </c>
      <c r="C288" s="1" t="s">
        <v>378</v>
      </c>
      <c r="D288" s="9" t="s">
        <v>117</v>
      </c>
    </row>
    <row r="289" spans="1:3" ht="12.75">
      <c r="A289" s="4">
        <v>35</v>
      </c>
      <c r="B289" s="5">
        <v>41354.96527777778</v>
      </c>
      <c r="C289" s="1" t="s">
        <v>379</v>
      </c>
    </row>
    <row r="290" spans="1:4" ht="25.5">
      <c r="A290" s="4">
        <v>36</v>
      </c>
      <c r="B290" s="5">
        <v>41354.84027777778</v>
      </c>
      <c r="C290" s="1" t="s">
        <v>380</v>
      </c>
      <c r="D290" s="9" t="s">
        <v>130</v>
      </c>
    </row>
    <row r="291" spans="1:4" ht="12.75">
      <c r="A291" s="4">
        <v>37</v>
      </c>
      <c r="B291" s="5">
        <v>41354.82847222222</v>
      </c>
      <c r="C291" s="1" t="s">
        <v>381</v>
      </c>
      <c r="D291" s="9" t="s">
        <v>128</v>
      </c>
    </row>
    <row r="292" spans="1:4" ht="25.5">
      <c r="A292" s="4">
        <v>38</v>
      </c>
      <c r="B292" s="5">
        <v>41354.81805555556</v>
      </c>
      <c r="C292" s="1" t="s">
        <v>382</v>
      </c>
      <c r="D292" s="1" t="s">
        <v>194</v>
      </c>
    </row>
    <row r="295" spans="1:3" ht="24.75" customHeight="1">
      <c r="A295" s="37" t="s">
        <v>383</v>
      </c>
      <c r="B295" s="37" t="s">
        <v>383</v>
      </c>
      <c r="C295" s="37" t="s">
        <v>383</v>
      </c>
    </row>
    <row r="296" spans="1:3" ht="30" customHeight="1">
      <c r="A296" s="41" t="s">
        <v>184</v>
      </c>
      <c r="B296" s="41" t="s">
        <v>184</v>
      </c>
      <c r="C296" s="2" t="s">
        <v>185</v>
      </c>
    </row>
    <row r="297" spans="1:3" ht="12.75">
      <c r="A297" s="39"/>
      <c r="B297" s="39"/>
      <c r="C297" s="6">
        <v>35</v>
      </c>
    </row>
    <row r="298" spans="1:3" ht="12.75">
      <c r="A298" s="40" t="s">
        <v>186</v>
      </c>
      <c r="B298" s="40">
        <v>35</v>
      </c>
      <c r="C298" s="7">
        <v>35</v>
      </c>
    </row>
    <row r="299" spans="1:3" ht="12.75">
      <c r="A299" s="38" t="s">
        <v>187</v>
      </c>
      <c r="B299" s="38">
        <v>6</v>
      </c>
      <c r="C299" s="8">
        <v>6</v>
      </c>
    </row>
    <row r="301" spans="1:4" ht="12.75">
      <c r="A301" s="3" t="s">
        <v>188</v>
      </c>
      <c r="B301" s="3" t="s">
        <v>189</v>
      </c>
      <c r="C301" s="3" t="s">
        <v>190</v>
      </c>
      <c r="D301" s="3" t="s">
        <v>414</v>
      </c>
    </row>
    <row r="302" spans="1:3" ht="12.75">
      <c r="A302" s="4">
        <v>1</v>
      </c>
      <c r="B302" s="5">
        <v>41383.71666666667</v>
      </c>
      <c r="C302" s="1" t="s">
        <v>384</v>
      </c>
    </row>
    <row r="303" spans="1:3" ht="12.75">
      <c r="A303" s="4">
        <v>2</v>
      </c>
      <c r="B303" s="5">
        <v>41382.802777777775</v>
      </c>
      <c r="C303" s="1" t="s">
        <v>385</v>
      </c>
    </row>
    <row r="304" spans="1:3" ht="25.5">
      <c r="A304" s="4">
        <v>3</v>
      </c>
      <c r="B304" s="5">
        <v>41382.79861111111</v>
      </c>
      <c r="C304" s="1" t="s">
        <v>386</v>
      </c>
    </row>
    <row r="305" spans="1:3" ht="12.75">
      <c r="A305" s="4">
        <v>4</v>
      </c>
      <c r="B305" s="5">
        <v>41382.05</v>
      </c>
      <c r="C305" s="1" t="s">
        <v>387</v>
      </c>
    </row>
    <row r="306" spans="1:3" ht="12.75">
      <c r="A306" s="4">
        <v>5</v>
      </c>
      <c r="B306" s="5">
        <v>41381.73333333333</v>
      </c>
      <c r="C306" s="1" t="s">
        <v>415</v>
      </c>
    </row>
    <row r="307" spans="1:3" ht="38.25">
      <c r="A307" s="4">
        <v>6</v>
      </c>
      <c r="B307" s="5">
        <v>41380.868055555555</v>
      </c>
      <c r="C307" s="1" t="s">
        <v>416</v>
      </c>
    </row>
    <row r="308" spans="1:3" ht="12.75">
      <c r="A308" s="4">
        <v>7</v>
      </c>
      <c r="B308" s="5">
        <v>41380.62986111111</v>
      </c>
      <c r="C308" s="1" t="s">
        <v>417</v>
      </c>
    </row>
    <row r="309" spans="1:3" ht="12.75">
      <c r="A309" s="4">
        <v>8</v>
      </c>
      <c r="B309" s="5">
        <v>41379.15833333333</v>
      </c>
      <c r="C309" s="1" t="s">
        <v>418</v>
      </c>
    </row>
    <row r="310" spans="1:3" ht="12.75">
      <c r="A310" s="4">
        <v>9</v>
      </c>
      <c r="B310" s="5">
        <v>41377.16388888889</v>
      </c>
      <c r="C310" s="1" t="s">
        <v>419</v>
      </c>
    </row>
    <row r="311" spans="1:3" ht="12.75">
      <c r="A311" s="4">
        <v>10</v>
      </c>
      <c r="B311" s="5">
        <v>41376.90555555555</v>
      </c>
      <c r="C311" s="1" t="s">
        <v>420</v>
      </c>
    </row>
    <row r="312" spans="1:3" ht="12.75">
      <c r="A312" s="4">
        <v>11</v>
      </c>
      <c r="B312" s="5">
        <v>41376.126388888886</v>
      </c>
      <c r="C312" s="1" t="s">
        <v>421</v>
      </c>
    </row>
    <row r="313" spans="1:3" ht="12.75">
      <c r="A313" s="4">
        <v>12</v>
      </c>
      <c r="B313" s="5">
        <v>41369.97708333333</v>
      </c>
      <c r="C313" s="1" t="s">
        <v>422</v>
      </c>
    </row>
    <row r="314" spans="1:3" ht="12.75">
      <c r="A314" s="4">
        <v>13</v>
      </c>
      <c r="B314" s="5">
        <v>41368.87847222222</v>
      </c>
      <c r="C314" s="1" t="s">
        <v>423</v>
      </c>
    </row>
    <row r="315" spans="1:3" ht="12.75">
      <c r="A315" s="4">
        <v>14</v>
      </c>
      <c r="B315" s="5">
        <v>41368.77916666667</v>
      </c>
      <c r="C315" s="1" t="s">
        <v>418</v>
      </c>
    </row>
    <row r="316" spans="1:3" ht="25.5">
      <c r="A316" s="4">
        <v>15</v>
      </c>
      <c r="B316" s="5">
        <v>41368.711805555555</v>
      </c>
      <c r="C316" s="1" t="s">
        <v>424</v>
      </c>
    </row>
    <row r="317" spans="1:3" ht="12.75">
      <c r="A317" s="4">
        <v>16</v>
      </c>
      <c r="B317" s="5">
        <v>41367.87777777778</v>
      </c>
      <c r="C317" s="1" t="s">
        <v>418</v>
      </c>
    </row>
    <row r="318" spans="1:3" ht="12.75">
      <c r="A318" s="4">
        <v>17</v>
      </c>
      <c r="B318" s="5">
        <v>41367.856944444444</v>
      </c>
      <c r="C318" s="1" t="s">
        <v>425</v>
      </c>
    </row>
    <row r="319" spans="1:3" ht="25.5">
      <c r="A319" s="4">
        <v>18</v>
      </c>
      <c r="B319" s="5">
        <v>41366.191666666666</v>
      </c>
      <c r="C319" s="1" t="s">
        <v>426</v>
      </c>
    </row>
    <row r="320" spans="1:3" ht="12.75">
      <c r="A320" s="4">
        <v>19</v>
      </c>
      <c r="B320" s="5">
        <v>41365.904861111114</v>
      </c>
      <c r="C320" s="1" t="s">
        <v>427</v>
      </c>
    </row>
    <row r="321" spans="1:3" ht="25.5">
      <c r="A321" s="4">
        <v>20</v>
      </c>
      <c r="B321" s="5">
        <v>41365.77222222222</v>
      </c>
      <c r="C321" s="1" t="s">
        <v>428</v>
      </c>
    </row>
    <row r="322" spans="1:3" ht="12.75">
      <c r="A322" s="4">
        <v>21</v>
      </c>
      <c r="B322" s="5">
        <v>41365.725694444445</v>
      </c>
      <c r="C322" s="1" t="s">
        <v>418</v>
      </c>
    </row>
    <row r="323" spans="1:3" ht="12.75">
      <c r="A323" s="4">
        <v>22</v>
      </c>
      <c r="B323" s="5">
        <v>41365.67152777778</v>
      </c>
      <c r="C323" s="1" t="s">
        <v>429</v>
      </c>
    </row>
    <row r="324" spans="1:3" ht="38.25">
      <c r="A324" s="4">
        <v>23</v>
      </c>
      <c r="B324" s="5">
        <v>41363.91458333333</v>
      </c>
      <c r="C324" s="1" t="s">
        <v>430</v>
      </c>
    </row>
    <row r="325" spans="1:3" ht="12.75">
      <c r="A325" s="4">
        <v>24</v>
      </c>
      <c r="B325" s="5">
        <v>41363.20277777778</v>
      </c>
      <c r="C325" s="1" t="s">
        <v>431</v>
      </c>
    </row>
    <row r="326" spans="1:3" ht="89.25">
      <c r="A326" s="4">
        <v>25</v>
      </c>
      <c r="B326" s="5">
        <v>41359.24375</v>
      </c>
      <c r="C326" s="1" t="s">
        <v>432</v>
      </c>
    </row>
    <row r="327" spans="1:3" ht="38.25">
      <c r="A327" s="4">
        <v>26</v>
      </c>
      <c r="B327" s="5">
        <v>41358.13125</v>
      </c>
      <c r="C327" s="1" t="s">
        <v>433</v>
      </c>
    </row>
    <row r="328" spans="1:3" ht="12.75">
      <c r="A328" s="4">
        <v>27</v>
      </c>
      <c r="B328" s="5">
        <v>41356.70763888889</v>
      </c>
      <c r="C328" s="1" t="s">
        <v>434</v>
      </c>
    </row>
    <row r="329" spans="1:3" ht="51">
      <c r="A329" s="4">
        <v>28</v>
      </c>
      <c r="B329" s="5">
        <v>41355.13958333333</v>
      </c>
      <c r="C329" s="1" t="s">
        <v>435</v>
      </c>
    </row>
    <row r="330" spans="1:3" ht="25.5">
      <c r="A330" s="4">
        <v>29</v>
      </c>
      <c r="B330" s="5">
        <v>41355.13125</v>
      </c>
      <c r="C330" s="1" t="s">
        <v>436</v>
      </c>
    </row>
    <row r="331" spans="1:3" ht="12.75">
      <c r="A331" s="4">
        <v>30</v>
      </c>
      <c r="B331" s="5">
        <v>41355.104166666664</v>
      </c>
      <c r="C331" s="1" t="s">
        <v>225</v>
      </c>
    </row>
    <row r="332" spans="1:3" ht="12.75">
      <c r="A332" s="4">
        <v>31</v>
      </c>
      <c r="B332" s="5">
        <v>41355.009722222225</v>
      </c>
      <c r="C332" s="1" t="s">
        <v>437</v>
      </c>
    </row>
    <row r="333" spans="1:3" ht="12.75">
      <c r="A333" s="4">
        <v>32</v>
      </c>
      <c r="B333" s="5">
        <v>41354.96527777778</v>
      </c>
      <c r="C333" s="1" t="s">
        <v>438</v>
      </c>
    </row>
    <row r="334" spans="1:3" ht="51">
      <c r="A334" s="4">
        <v>33</v>
      </c>
      <c r="B334" s="5">
        <v>41354.84027777778</v>
      </c>
      <c r="C334" s="1" t="s">
        <v>439</v>
      </c>
    </row>
    <row r="335" spans="1:3" ht="12.75">
      <c r="A335" s="4">
        <v>34</v>
      </c>
      <c r="B335" s="5">
        <v>41354.82847222222</v>
      </c>
      <c r="C335" s="1" t="s">
        <v>440</v>
      </c>
    </row>
    <row r="336" spans="1:3" ht="12.75">
      <c r="A336" s="4">
        <v>35</v>
      </c>
      <c r="B336" s="5">
        <v>41354.81805555556</v>
      </c>
      <c r="C336" s="1" t="s">
        <v>441</v>
      </c>
    </row>
    <row r="339" spans="1:3" ht="24.75" customHeight="1">
      <c r="A339" s="37" t="s">
        <v>442</v>
      </c>
      <c r="B339" s="37" t="s">
        <v>442</v>
      </c>
      <c r="C339" s="37" t="s">
        <v>442</v>
      </c>
    </row>
    <row r="340" spans="1:3" ht="30" customHeight="1">
      <c r="A340" s="41" t="s">
        <v>184</v>
      </c>
      <c r="B340" s="41" t="s">
        <v>184</v>
      </c>
      <c r="C340" s="2" t="s">
        <v>185</v>
      </c>
    </row>
    <row r="341" spans="1:3" ht="12.75">
      <c r="A341" s="39"/>
      <c r="B341" s="39"/>
      <c r="C341" s="6">
        <v>30</v>
      </c>
    </row>
    <row r="342" spans="1:3" ht="12.75">
      <c r="A342" s="40" t="s">
        <v>186</v>
      </c>
      <c r="B342" s="40">
        <v>30</v>
      </c>
      <c r="C342" s="7">
        <v>30</v>
      </c>
    </row>
    <row r="343" spans="1:3" ht="12.75">
      <c r="A343" s="38" t="s">
        <v>187</v>
      </c>
      <c r="B343" s="38">
        <v>11</v>
      </c>
      <c r="C343" s="8">
        <v>11</v>
      </c>
    </row>
    <row r="345" spans="1:4" ht="12.75">
      <c r="A345" s="3" t="s">
        <v>188</v>
      </c>
      <c r="B345" s="3" t="s">
        <v>189</v>
      </c>
      <c r="C345" s="3" t="s">
        <v>190</v>
      </c>
      <c r="D345" s="3" t="s">
        <v>414</v>
      </c>
    </row>
    <row r="346" spans="1:4" ht="38.25">
      <c r="A346" s="4">
        <v>1</v>
      </c>
      <c r="B346" s="5">
        <v>41383.71666666667</v>
      </c>
      <c r="C346" s="1" t="s">
        <v>443</v>
      </c>
      <c r="D346" s="9" t="s">
        <v>134</v>
      </c>
    </row>
    <row r="347" spans="1:4" ht="51">
      <c r="A347" s="4">
        <v>2</v>
      </c>
      <c r="B347" s="5">
        <v>41382.79861111111</v>
      </c>
      <c r="C347" s="1" t="s">
        <v>444</v>
      </c>
      <c r="D347" s="9" t="s">
        <v>135</v>
      </c>
    </row>
    <row r="348" spans="1:4" ht="25.5">
      <c r="A348" s="4">
        <v>3</v>
      </c>
      <c r="B348" s="5">
        <v>41382.05</v>
      </c>
      <c r="C348" s="1" t="s">
        <v>445</v>
      </c>
      <c r="D348" s="9" t="s">
        <v>135</v>
      </c>
    </row>
    <row r="349" spans="1:4" ht="12.75">
      <c r="A349" s="4">
        <v>4</v>
      </c>
      <c r="B349" s="5">
        <v>41381.73333333333</v>
      </c>
      <c r="C349" s="1" t="s">
        <v>446</v>
      </c>
      <c r="D349" s="9" t="s">
        <v>94</v>
      </c>
    </row>
    <row r="350" spans="1:4" ht="25.5">
      <c r="A350" s="4">
        <v>5</v>
      </c>
      <c r="B350" s="5">
        <v>41380.868055555555</v>
      </c>
      <c r="C350" s="1" t="s">
        <v>447</v>
      </c>
      <c r="D350" s="9" t="s">
        <v>136</v>
      </c>
    </row>
    <row r="351" spans="1:4" ht="25.5">
      <c r="A351" s="4">
        <v>6</v>
      </c>
      <c r="B351" s="5">
        <v>41380.62986111111</v>
      </c>
      <c r="C351" s="1" t="s">
        <v>448</v>
      </c>
      <c r="D351" s="9" t="s">
        <v>136</v>
      </c>
    </row>
    <row r="352" spans="1:4" ht="25.5">
      <c r="A352" s="4">
        <v>7</v>
      </c>
      <c r="B352" s="5">
        <v>41379.15833333333</v>
      </c>
      <c r="C352" s="1" t="s">
        <v>449</v>
      </c>
      <c r="D352" s="9" t="s">
        <v>117</v>
      </c>
    </row>
    <row r="353" spans="1:4" ht="12.75">
      <c r="A353" s="4">
        <v>8</v>
      </c>
      <c r="B353" s="5">
        <v>41378.805555555555</v>
      </c>
      <c r="C353" s="1" t="s">
        <v>450</v>
      </c>
      <c r="D353" s="9" t="s">
        <v>137</v>
      </c>
    </row>
    <row r="354" spans="1:4" ht="12.75">
      <c r="A354" s="4">
        <v>9</v>
      </c>
      <c r="B354" s="5">
        <v>41377.16388888889</v>
      </c>
      <c r="C354" s="1" t="s">
        <v>451</v>
      </c>
      <c r="D354" s="9" t="s">
        <v>94</v>
      </c>
    </row>
    <row r="355" spans="1:4" ht="25.5">
      <c r="A355" s="4">
        <v>10</v>
      </c>
      <c r="B355" s="5">
        <v>41376.90555555555</v>
      </c>
      <c r="C355" s="1" t="s">
        <v>452</v>
      </c>
      <c r="D355" s="9" t="s">
        <v>117</v>
      </c>
    </row>
    <row r="356" spans="1:4" ht="38.25">
      <c r="A356" s="4">
        <v>11</v>
      </c>
      <c r="B356" s="5">
        <v>41376.126388888886</v>
      </c>
      <c r="C356" s="1" t="s">
        <v>453</v>
      </c>
      <c r="D356" s="9" t="s">
        <v>131</v>
      </c>
    </row>
    <row r="357" spans="1:4" ht="12.75">
      <c r="A357" s="4">
        <v>12</v>
      </c>
      <c r="B357" s="5">
        <v>41368.87847222222</v>
      </c>
      <c r="C357" s="1" t="s">
        <v>454</v>
      </c>
      <c r="D357" s="9" t="s">
        <v>100</v>
      </c>
    </row>
    <row r="358" spans="1:4" ht="38.25">
      <c r="A358" s="4">
        <v>13</v>
      </c>
      <c r="B358" s="5">
        <v>41368.77916666667</v>
      </c>
      <c r="C358" s="1" t="s">
        <v>455</v>
      </c>
      <c r="D358" s="9" t="s">
        <v>138</v>
      </c>
    </row>
    <row r="359" spans="1:4" ht="25.5">
      <c r="A359" s="4">
        <v>14</v>
      </c>
      <c r="B359" s="5">
        <v>41368.711805555555</v>
      </c>
      <c r="C359" s="1" t="s">
        <v>456</v>
      </c>
      <c r="D359" s="9" t="s">
        <v>135</v>
      </c>
    </row>
    <row r="360" spans="1:3" ht="12.75">
      <c r="A360" s="4">
        <v>15</v>
      </c>
      <c r="B360" s="5">
        <v>41367.87777777778</v>
      </c>
      <c r="C360" s="1" t="s">
        <v>418</v>
      </c>
    </row>
    <row r="361" spans="1:4" ht="12.75">
      <c r="A361" s="4">
        <v>16</v>
      </c>
      <c r="B361" s="5">
        <v>41367.856944444444</v>
      </c>
      <c r="C361" s="1" t="s">
        <v>457</v>
      </c>
      <c r="D361" s="9" t="s">
        <v>125</v>
      </c>
    </row>
    <row r="362" spans="1:4" ht="12.75">
      <c r="A362" s="4">
        <v>17</v>
      </c>
      <c r="B362" s="5">
        <v>41366.191666666666</v>
      </c>
      <c r="C362" s="1" t="s">
        <v>458</v>
      </c>
      <c r="D362" s="9" t="s">
        <v>125</v>
      </c>
    </row>
    <row r="363" spans="1:4" ht="25.5">
      <c r="A363" s="4">
        <v>18</v>
      </c>
      <c r="B363" s="5">
        <v>41365.904861111114</v>
      </c>
      <c r="C363" s="1" t="s">
        <v>459</v>
      </c>
      <c r="D363" s="9" t="s">
        <v>135</v>
      </c>
    </row>
    <row r="364" spans="1:4" ht="25.5">
      <c r="A364" s="4">
        <v>19</v>
      </c>
      <c r="B364" s="5">
        <v>41365.77222222222</v>
      </c>
      <c r="C364" s="1" t="s">
        <v>460</v>
      </c>
      <c r="D364" s="9" t="s">
        <v>117</v>
      </c>
    </row>
    <row r="365" spans="1:3" ht="12.75">
      <c r="A365" s="4">
        <v>20</v>
      </c>
      <c r="B365" s="5">
        <v>41365.725694444445</v>
      </c>
      <c r="C365" s="1" t="s">
        <v>418</v>
      </c>
    </row>
    <row r="366" spans="1:4" ht="38.25">
      <c r="A366" s="4">
        <v>21</v>
      </c>
      <c r="B366" s="5">
        <v>41363.91458333333</v>
      </c>
      <c r="C366" s="1" t="s">
        <v>461</v>
      </c>
      <c r="D366" s="9" t="s">
        <v>138</v>
      </c>
    </row>
    <row r="367" spans="1:4" ht="38.25">
      <c r="A367" s="4">
        <v>22</v>
      </c>
      <c r="B367" s="5">
        <v>41363.20277777778</v>
      </c>
      <c r="C367" s="1" t="s">
        <v>462</v>
      </c>
      <c r="D367" s="9" t="s">
        <v>138</v>
      </c>
    </row>
    <row r="368" spans="1:4" ht="140.25">
      <c r="A368" s="4">
        <v>23</v>
      </c>
      <c r="B368" s="5">
        <v>41359.24375</v>
      </c>
      <c r="C368" s="1" t="s">
        <v>463</v>
      </c>
      <c r="D368" s="9" t="s">
        <v>101</v>
      </c>
    </row>
    <row r="369" spans="1:4" ht="51">
      <c r="A369" s="4">
        <v>24</v>
      </c>
      <c r="B369" s="5">
        <v>41355.13958333333</v>
      </c>
      <c r="C369" s="1" t="s">
        <v>464</v>
      </c>
      <c r="D369" s="9" t="s">
        <v>131</v>
      </c>
    </row>
    <row r="370" spans="1:4" ht="25.5">
      <c r="A370" s="4">
        <v>25</v>
      </c>
      <c r="B370" s="5">
        <v>41355.13125</v>
      </c>
      <c r="C370" s="1" t="s">
        <v>465</v>
      </c>
      <c r="D370" s="9" t="s">
        <v>101</v>
      </c>
    </row>
    <row r="371" spans="1:4" ht="25.5">
      <c r="A371" s="4">
        <v>26</v>
      </c>
      <c r="B371" s="5">
        <v>41355.009722222225</v>
      </c>
      <c r="C371" s="1" t="s">
        <v>466</v>
      </c>
      <c r="D371" s="9" t="s">
        <v>131</v>
      </c>
    </row>
    <row r="372" spans="1:4" ht="12.75">
      <c r="A372" s="4">
        <v>27</v>
      </c>
      <c r="B372" s="5">
        <v>41354.96527777778</v>
      </c>
      <c r="C372" s="1" t="s">
        <v>467</v>
      </c>
      <c r="D372" s="9" t="s">
        <v>101</v>
      </c>
    </row>
    <row r="373" spans="1:4" ht="12.75">
      <c r="A373" s="4">
        <v>28</v>
      </c>
      <c r="B373" s="5">
        <v>41354.84027777778</v>
      </c>
      <c r="C373" s="1" t="s">
        <v>468</v>
      </c>
      <c r="D373" s="9" t="s">
        <v>139</v>
      </c>
    </row>
    <row r="374" spans="1:3" ht="25.5">
      <c r="A374" s="4">
        <v>29</v>
      </c>
      <c r="B374" s="5">
        <v>41354.82847222222</v>
      </c>
      <c r="C374" s="1" t="s">
        <v>469</v>
      </c>
    </row>
    <row r="375" spans="1:4" ht="25.5">
      <c r="A375" s="4">
        <v>30</v>
      </c>
      <c r="B375" s="5">
        <v>41354.81805555556</v>
      </c>
      <c r="C375" s="1" t="s">
        <v>470</v>
      </c>
      <c r="D375" s="9" t="s">
        <v>136</v>
      </c>
    </row>
    <row r="378" spans="1:3" ht="24.75" customHeight="1">
      <c r="A378" s="37" t="s">
        <v>471</v>
      </c>
      <c r="B378" s="37" t="s">
        <v>471</v>
      </c>
      <c r="C378" s="37" t="s">
        <v>471</v>
      </c>
    </row>
    <row r="379" spans="1:3" ht="30" customHeight="1">
      <c r="A379" s="41" t="s">
        <v>184</v>
      </c>
      <c r="B379" s="41" t="s">
        <v>184</v>
      </c>
      <c r="C379" s="2" t="s">
        <v>185</v>
      </c>
    </row>
    <row r="380" spans="1:3" ht="12.75">
      <c r="A380" s="39"/>
      <c r="B380" s="39"/>
      <c r="C380" s="6">
        <v>39</v>
      </c>
    </row>
    <row r="381" spans="1:3" ht="12.75">
      <c r="A381" s="40" t="s">
        <v>186</v>
      </c>
      <c r="B381" s="40">
        <v>39</v>
      </c>
      <c r="C381" s="7">
        <v>39</v>
      </c>
    </row>
    <row r="382" spans="1:3" ht="12.75">
      <c r="A382" s="38" t="s">
        <v>187</v>
      </c>
      <c r="B382" s="38">
        <v>2</v>
      </c>
      <c r="C382" s="8">
        <v>2</v>
      </c>
    </row>
    <row r="384" spans="1:4" ht="12.75">
      <c r="A384" s="3" t="s">
        <v>188</v>
      </c>
      <c r="B384" s="3" t="s">
        <v>189</v>
      </c>
      <c r="C384" s="3" t="s">
        <v>190</v>
      </c>
      <c r="D384" s="3" t="s">
        <v>414</v>
      </c>
    </row>
    <row r="385" spans="1:4" ht="25.5">
      <c r="A385" s="4">
        <v>1</v>
      </c>
      <c r="B385" s="5">
        <v>41383.71666666667</v>
      </c>
      <c r="C385" s="1" t="s">
        <v>472</v>
      </c>
      <c r="D385" s="9" t="s">
        <v>487</v>
      </c>
    </row>
    <row r="386" spans="1:4" ht="12.75">
      <c r="A386" s="4">
        <v>2</v>
      </c>
      <c r="B386" s="5">
        <v>41382.802777777775</v>
      </c>
      <c r="C386" s="1" t="s">
        <v>473</v>
      </c>
      <c r="D386" s="9" t="s">
        <v>489</v>
      </c>
    </row>
    <row r="387" spans="1:4" ht="25.5">
      <c r="A387" s="4">
        <v>3</v>
      </c>
      <c r="B387" s="5">
        <v>41382.79861111111</v>
      </c>
      <c r="C387" s="1" t="s">
        <v>474</v>
      </c>
      <c r="D387" s="9" t="s">
        <v>140</v>
      </c>
    </row>
    <row r="388" spans="1:4" ht="12.75">
      <c r="A388" s="4">
        <v>4</v>
      </c>
      <c r="B388" s="5">
        <v>41382.05</v>
      </c>
      <c r="C388" s="1" t="s">
        <v>475</v>
      </c>
      <c r="D388" s="9" t="s">
        <v>487</v>
      </c>
    </row>
    <row r="389" spans="1:4" ht="12.75">
      <c r="A389" s="4">
        <v>5</v>
      </c>
      <c r="B389" s="5">
        <v>41381.73333333333</v>
      </c>
      <c r="C389" s="1" t="s">
        <v>476</v>
      </c>
      <c r="D389" s="9" t="s">
        <v>487</v>
      </c>
    </row>
    <row r="390" spans="1:4" ht="25.5">
      <c r="A390" s="4">
        <v>6</v>
      </c>
      <c r="B390" s="5">
        <v>41380.868055555555</v>
      </c>
      <c r="C390" s="1" t="s">
        <v>477</v>
      </c>
      <c r="D390" s="9" t="s">
        <v>489</v>
      </c>
    </row>
    <row r="391" spans="1:4" ht="12.75">
      <c r="A391" s="4">
        <v>7</v>
      </c>
      <c r="B391" s="5">
        <v>41380.62986111111</v>
      </c>
      <c r="C391" s="1" t="s">
        <v>478</v>
      </c>
      <c r="D391" s="9" t="s">
        <v>141</v>
      </c>
    </row>
    <row r="392" spans="1:4" ht="12.75">
      <c r="A392" s="4">
        <v>8</v>
      </c>
      <c r="B392" s="5">
        <v>41379.15833333333</v>
      </c>
      <c r="C392" s="1" t="s">
        <v>479</v>
      </c>
      <c r="D392" s="9" t="s">
        <v>141</v>
      </c>
    </row>
    <row r="393" spans="1:4" ht="12.75">
      <c r="A393" s="4">
        <v>9</v>
      </c>
      <c r="B393" s="5">
        <v>41378.805555555555</v>
      </c>
      <c r="C393" s="1" t="s">
        <v>480</v>
      </c>
      <c r="D393" s="9" t="s">
        <v>489</v>
      </c>
    </row>
    <row r="394" spans="1:4" ht="12.75">
      <c r="A394" s="4">
        <v>10</v>
      </c>
      <c r="B394" s="5">
        <v>41378.80416666667</v>
      </c>
      <c r="C394" s="1" t="s">
        <v>481</v>
      </c>
      <c r="D394" s="9" t="s">
        <v>487</v>
      </c>
    </row>
    <row r="395" spans="1:4" ht="12.75">
      <c r="A395" s="4">
        <v>11</v>
      </c>
      <c r="B395" s="5">
        <v>41377.16388888889</v>
      </c>
      <c r="C395" s="1" t="s">
        <v>482</v>
      </c>
      <c r="D395" s="9" t="s">
        <v>487</v>
      </c>
    </row>
    <row r="396" spans="1:4" ht="12.75">
      <c r="A396" s="4">
        <v>12</v>
      </c>
      <c r="B396" s="5">
        <v>41376.90555555555</v>
      </c>
      <c r="C396" s="1" t="s">
        <v>419</v>
      </c>
      <c r="D396" s="9" t="s">
        <v>489</v>
      </c>
    </row>
    <row r="397" spans="1:4" ht="12.75">
      <c r="A397" s="4">
        <v>13</v>
      </c>
      <c r="B397" s="5">
        <v>41376.126388888886</v>
      </c>
      <c r="C397" s="1" t="s">
        <v>483</v>
      </c>
      <c r="D397" s="9" t="s">
        <v>487</v>
      </c>
    </row>
    <row r="398" spans="1:4" ht="25.5">
      <c r="A398" s="4">
        <v>14</v>
      </c>
      <c r="B398" s="5">
        <v>41372.06875</v>
      </c>
      <c r="C398" s="1" t="s">
        <v>484</v>
      </c>
      <c r="D398" s="9" t="s">
        <v>487</v>
      </c>
    </row>
    <row r="399" spans="1:4" ht="12.75">
      <c r="A399" s="4">
        <v>15</v>
      </c>
      <c r="B399" s="5">
        <v>41369.97708333333</v>
      </c>
      <c r="C399" s="1" t="s">
        <v>485</v>
      </c>
      <c r="D399" s="9" t="s">
        <v>487</v>
      </c>
    </row>
    <row r="400" spans="1:4" ht="12.75">
      <c r="A400" s="4">
        <v>16</v>
      </c>
      <c r="B400" s="5">
        <v>41368.87847222222</v>
      </c>
      <c r="C400" s="1" t="s">
        <v>486</v>
      </c>
      <c r="D400" s="9" t="s">
        <v>487</v>
      </c>
    </row>
    <row r="401" spans="1:4" ht="12.75">
      <c r="A401" s="4">
        <v>17</v>
      </c>
      <c r="B401" s="5">
        <v>41368.77916666667</v>
      </c>
      <c r="C401" s="1" t="s">
        <v>487</v>
      </c>
      <c r="D401" s="9" t="s">
        <v>487</v>
      </c>
    </row>
    <row r="402" spans="1:4" ht="12.75">
      <c r="A402" s="4">
        <v>18</v>
      </c>
      <c r="B402" s="5">
        <v>41368.711805555555</v>
      </c>
      <c r="C402" s="1" t="s">
        <v>488</v>
      </c>
      <c r="D402" s="9" t="s">
        <v>489</v>
      </c>
    </row>
    <row r="403" spans="1:4" ht="12.75">
      <c r="A403" s="4">
        <v>19</v>
      </c>
      <c r="B403" s="5">
        <v>41367.87777777778</v>
      </c>
      <c r="C403" s="1" t="s">
        <v>489</v>
      </c>
      <c r="D403" s="9" t="s">
        <v>489</v>
      </c>
    </row>
    <row r="404" spans="1:4" ht="12.75">
      <c r="A404" s="4">
        <v>20</v>
      </c>
      <c r="B404" s="5">
        <v>41367.856944444444</v>
      </c>
      <c r="C404" s="1" t="s">
        <v>482</v>
      </c>
      <c r="D404" s="9" t="s">
        <v>487</v>
      </c>
    </row>
    <row r="405" spans="1:4" ht="25.5">
      <c r="A405" s="4">
        <v>21</v>
      </c>
      <c r="B405" s="5">
        <v>41366.191666666666</v>
      </c>
      <c r="C405" s="1" t="s">
        <v>490</v>
      </c>
      <c r="D405" s="9" t="s">
        <v>487</v>
      </c>
    </row>
    <row r="406" spans="1:4" ht="25.5">
      <c r="A406" s="4">
        <v>22</v>
      </c>
      <c r="B406" s="5">
        <v>41366.111805555556</v>
      </c>
      <c r="C406" s="1" t="s">
        <v>491</v>
      </c>
      <c r="D406" s="9" t="s">
        <v>489</v>
      </c>
    </row>
    <row r="407" spans="1:4" ht="12.75">
      <c r="A407" s="4">
        <v>23</v>
      </c>
      <c r="B407" s="5">
        <v>41365.904861111114</v>
      </c>
      <c r="C407" s="1" t="s">
        <v>492</v>
      </c>
      <c r="D407" s="9" t="s">
        <v>487</v>
      </c>
    </row>
    <row r="408" spans="1:4" ht="12.75">
      <c r="A408" s="4">
        <v>24</v>
      </c>
      <c r="B408" s="5">
        <v>41365.77222222222</v>
      </c>
      <c r="C408" s="1" t="s">
        <v>493</v>
      </c>
      <c r="D408" s="9" t="s">
        <v>489</v>
      </c>
    </row>
    <row r="409" spans="1:4" ht="12.75">
      <c r="A409" s="4">
        <v>25</v>
      </c>
      <c r="B409" s="5">
        <v>41365.725694444445</v>
      </c>
      <c r="C409" s="1" t="s">
        <v>494</v>
      </c>
      <c r="D409" s="9" t="s">
        <v>489</v>
      </c>
    </row>
    <row r="410" spans="1:4" ht="12.75">
      <c r="A410" s="4">
        <v>26</v>
      </c>
      <c r="B410" s="5">
        <v>41365.68680555555</v>
      </c>
      <c r="C410" s="1" t="s">
        <v>495</v>
      </c>
      <c r="D410" s="9" t="s">
        <v>489</v>
      </c>
    </row>
    <row r="411" spans="1:4" ht="12.75">
      <c r="A411" s="4">
        <v>27</v>
      </c>
      <c r="B411" s="5">
        <v>41365.67152777778</v>
      </c>
      <c r="C411" s="1" t="s">
        <v>496</v>
      </c>
      <c r="D411" s="9" t="s">
        <v>487</v>
      </c>
    </row>
    <row r="412" spans="1:4" ht="25.5">
      <c r="A412" s="4">
        <v>28</v>
      </c>
      <c r="B412" s="5">
        <v>41363.91458333333</v>
      </c>
      <c r="C412" s="1" t="s">
        <v>497</v>
      </c>
      <c r="D412" s="9" t="s">
        <v>487</v>
      </c>
    </row>
    <row r="413" spans="1:4" ht="12.75">
      <c r="A413" s="4">
        <v>29</v>
      </c>
      <c r="B413" s="5">
        <v>41363.20277777778</v>
      </c>
      <c r="C413" s="1" t="s">
        <v>498</v>
      </c>
      <c r="D413" s="9" t="s">
        <v>487</v>
      </c>
    </row>
    <row r="414" spans="1:4" ht="38.25">
      <c r="A414" s="4">
        <v>30</v>
      </c>
      <c r="B414" s="5">
        <v>41359.24375</v>
      </c>
      <c r="C414" s="1" t="s">
        <v>499</v>
      </c>
      <c r="D414" s="9" t="s">
        <v>487</v>
      </c>
    </row>
    <row r="415" spans="1:4" ht="12.75">
      <c r="A415" s="4">
        <v>31</v>
      </c>
      <c r="B415" s="5">
        <v>41358.13125</v>
      </c>
      <c r="C415" s="1" t="s">
        <v>500</v>
      </c>
      <c r="D415" s="9" t="s">
        <v>487</v>
      </c>
    </row>
    <row r="416" spans="1:4" ht="12.75">
      <c r="A416" s="4">
        <v>32</v>
      </c>
      <c r="B416" s="5">
        <v>41355.13958333333</v>
      </c>
      <c r="C416" s="1" t="s">
        <v>501</v>
      </c>
      <c r="D416" s="9" t="s">
        <v>487</v>
      </c>
    </row>
    <row r="417" spans="1:4" ht="12.75">
      <c r="A417" s="4">
        <v>33</v>
      </c>
      <c r="B417" s="5">
        <v>41355.13125</v>
      </c>
      <c r="C417" s="1" t="s">
        <v>502</v>
      </c>
      <c r="D417" s="9" t="s">
        <v>489</v>
      </c>
    </row>
    <row r="418" spans="1:4" ht="25.5">
      <c r="A418" s="4">
        <v>34</v>
      </c>
      <c r="B418" s="5">
        <v>41355.104166666664</v>
      </c>
      <c r="C418" s="1" t="s">
        <v>503</v>
      </c>
      <c r="D418" s="9" t="s">
        <v>489</v>
      </c>
    </row>
    <row r="419" spans="1:4" ht="12.75">
      <c r="A419" s="4">
        <v>35</v>
      </c>
      <c r="B419" s="5">
        <v>41355.009722222225</v>
      </c>
      <c r="C419" s="1" t="s">
        <v>504</v>
      </c>
      <c r="D419" s="9" t="s">
        <v>487</v>
      </c>
    </row>
    <row r="420" spans="1:4" ht="12.75">
      <c r="A420" s="4">
        <v>36</v>
      </c>
      <c r="B420" s="5">
        <v>41354.96527777778</v>
      </c>
      <c r="C420" s="1" t="s">
        <v>505</v>
      </c>
      <c r="D420" s="9" t="s">
        <v>487</v>
      </c>
    </row>
    <row r="421" spans="1:4" ht="25.5">
      <c r="A421" s="4">
        <v>37</v>
      </c>
      <c r="B421" s="5">
        <v>41354.84027777778</v>
      </c>
      <c r="C421" s="1" t="s">
        <v>506</v>
      </c>
      <c r="D421" s="9" t="s">
        <v>141</v>
      </c>
    </row>
    <row r="422" spans="1:4" ht="12.75">
      <c r="A422" s="4">
        <v>38</v>
      </c>
      <c r="B422" s="5">
        <v>41354.82847222222</v>
      </c>
      <c r="C422" s="1" t="s">
        <v>507</v>
      </c>
      <c r="D422" s="9" t="s">
        <v>487</v>
      </c>
    </row>
    <row r="423" spans="1:4" ht="38.25">
      <c r="A423" s="4">
        <v>39</v>
      </c>
      <c r="B423" s="5">
        <v>41354.81805555556</v>
      </c>
      <c r="C423" s="1" t="s">
        <v>508</v>
      </c>
      <c r="D423" s="9" t="s">
        <v>487</v>
      </c>
    </row>
    <row r="426" spans="1:3" ht="24.75" customHeight="1">
      <c r="A426" s="37" t="s">
        <v>509</v>
      </c>
      <c r="B426" s="37" t="s">
        <v>509</v>
      </c>
      <c r="C426" s="37" t="s">
        <v>509</v>
      </c>
    </row>
    <row r="427" spans="1:3" ht="30" customHeight="1">
      <c r="A427" s="41" t="s">
        <v>184</v>
      </c>
      <c r="B427" s="41" t="s">
        <v>184</v>
      </c>
      <c r="C427" s="2" t="s">
        <v>185</v>
      </c>
    </row>
    <row r="428" spans="1:3" ht="12.75">
      <c r="A428" s="39"/>
      <c r="B428" s="39"/>
      <c r="C428" s="6">
        <v>37</v>
      </c>
    </row>
    <row r="429" spans="1:3" ht="12.75">
      <c r="A429" s="40" t="s">
        <v>186</v>
      </c>
      <c r="B429" s="40">
        <v>37</v>
      </c>
      <c r="C429" s="7">
        <v>37</v>
      </c>
    </row>
    <row r="430" spans="1:3" ht="12.75">
      <c r="A430" s="38" t="s">
        <v>187</v>
      </c>
      <c r="B430" s="38">
        <v>4</v>
      </c>
      <c r="C430" s="8">
        <v>4</v>
      </c>
    </row>
    <row r="432" spans="1:4" ht="12.75">
      <c r="A432" s="3" t="s">
        <v>188</v>
      </c>
      <c r="B432" s="3" t="s">
        <v>189</v>
      </c>
      <c r="C432" s="3" t="s">
        <v>190</v>
      </c>
      <c r="D432" s="3" t="s">
        <v>414</v>
      </c>
    </row>
    <row r="433" spans="1:4" ht="12.75">
      <c r="A433" s="4">
        <v>1</v>
      </c>
      <c r="B433" s="5">
        <v>41383.71666666667</v>
      </c>
      <c r="C433" s="1" t="s">
        <v>510</v>
      </c>
      <c r="D433" s="9" t="s">
        <v>141</v>
      </c>
    </row>
    <row r="434" spans="1:4" ht="12.75">
      <c r="A434" s="4">
        <v>2</v>
      </c>
      <c r="B434" s="5">
        <v>41382.79861111111</v>
      </c>
      <c r="C434" s="1" t="s">
        <v>511</v>
      </c>
      <c r="D434" s="9" t="s">
        <v>487</v>
      </c>
    </row>
    <row r="435" spans="1:4" ht="12.75">
      <c r="A435" s="4">
        <v>3</v>
      </c>
      <c r="B435" s="5">
        <v>41382.05</v>
      </c>
      <c r="C435" s="1" t="s">
        <v>475</v>
      </c>
      <c r="D435" s="9" t="s">
        <v>487</v>
      </c>
    </row>
    <row r="436" spans="1:4" ht="12.75">
      <c r="A436" s="4">
        <v>4</v>
      </c>
      <c r="B436" s="5">
        <v>41381.73333333333</v>
      </c>
      <c r="C436" s="1" t="s">
        <v>476</v>
      </c>
      <c r="D436" s="9" t="s">
        <v>487</v>
      </c>
    </row>
    <row r="437" spans="1:4" ht="12.75">
      <c r="A437" s="4">
        <v>5</v>
      </c>
      <c r="B437" s="5">
        <v>41380.868055555555</v>
      </c>
      <c r="C437" s="1" t="s">
        <v>512</v>
      </c>
      <c r="D437" s="9" t="s">
        <v>141</v>
      </c>
    </row>
    <row r="438" spans="1:4" ht="12.75">
      <c r="A438" s="4">
        <v>6</v>
      </c>
      <c r="B438" s="5">
        <v>41380.62986111111</v>
      </c>
      <c r="C438" s="1" t="s">
        <v>513</v>
      </c>
      <c r="D438" s="9" t="s">
        <v>141</v>
      </c>
    </row>
    <row r="439" spans="1:3" ht="12.75">
      <c r="A439" s="4">
        <v>7</v>
      </c>
      <c r="B439" s="5">
        <v>41379.15833333333</v>
      </c>
      <c r="C439" s="1" t="s">
        <v>418</v>
      </c>
    </row>
    <row r="440" spans="1:4" ht="12.75">
      <c r="A440" s="4">
        <v>8</v>
      </c>
      <c r="B440" s="5">
        <v>41378.805555555555</v>
      </c>
      <c r="C440" s="1" t="s">
        <v>514</v>
      </c>
      <c r="D440" s="9" t="s">
        <v>489</v>
      </c>
    </row>
    <row r="441" spans="1:3" ht="12.75">
      <c r="A441" s="4">
        <v>9</v>
      </c>
      <c r="B441" s="5">
        <v>41377.16388888889</v>
      </c>
      <c r="C441" s="1" t="s">
        <v>419</v>
      </c>
    </row>
    <row r="442" spans="1:4" ht="25.5">
      <c r="A442" s="4">
        <v>11</v>
      </c>
      <c r="B442" s="5">
        <v>41376.126388888886</v>
      </c>
      <c r="C442" s="1" t="s">
        <v>515</v>
      </c>
      <c r="D442" s="9" t="s">
        <v>141</v>
      </c>
    </row>
    <row r="443" spans="1:4" ht="12.75">
      <c r="A443" s="4">
        <v>12</v>
      </c>
      <c r="B443" s="5">
        <v>41372.06875</v>
      </c>
      <c r="C443" s="1" t="s">
        <v>516</v>
      </c>
      <c r="D443" s="9" t="s">
        <v>141</v>
      </c>
    </row>
    <row r="444" spans="1:4" ht="12.75">
      <c r="A444" s="4">
        <v>13</v>
      </c>
      <c r="B444" s="5">
        <v>41369.97708333333</v>
      </c>
      <c r="C444" s="1" t="s">
        <v>517</v>
      </c>
      <c r="D444" s="9" t="s">
        <v>489</v>
      </c>
    </row>
    <row r="445" spans="1:4" ht="12.75">
      <c r="A445" s="4">
        <v>14</v>
      </c>
      <c r="B445" s="5">
        <v>41368.87847222222</v>
      </c>
      <c r="C445" s="1" t="s">
        <v>518</v>
      </c>
      <c r="D445" s="9" t="s">
        <v>487</v>
      </c>
    </row>
    <row r="446" spans="1:4" ht="12.75">
      <c r="A446" s="4">
        <v>15</v>
      </c>
      <c r="B446" s="5">
        <v>41368.77916666667</v>
      </c>
      <c r="C446" s="1" t="s">
        <v>519</v>
      </c>
      <c r="D446" s="9" t="s">
        <v>141</v>
      </c>
    </row>
    <row r="447" spans="1:4" ht="12.75">
      <c r="A447" s="4">
        <v>16</v>
      </c>
      <c r="B447" s="5">
        <v>41368.711805555555</v>
      </c>
      <c r="C447" s="1" t="s">
        <v>520</v>
      </c>
      <c r="D447" s="9" t="s">
        <v>487</v>
      </c>
    </row>
    <row r="448" spans="1:4" ht="12.75">
      <c r="A448" s="4">
        <v>17</v>
      </c>
      <c r="B448" s="5">
        <v>41367.87777777778</v>
      </c>
      <c r="C448" s="1" t="s">
        <v>489</v>
      </c>
      <c r="D448" s="9" t="s">
        <v>489</v>
      </c>
    </row>
    <row r="449" spans="1:4" ht="12.75">
      <c r="A449" s="4">
        <v>18</v>
      </c>
      <c r="B449" s="5">
        <v>41367.856944444444</v>
      </c>
      <c r="C449" s="1" t="s">
        <v>521</v>
      </c>
      <c r="D449" s="9" t="s">
        <v>141</v>
      </c>
    </row>
    <row r="450" spans="1:4" ht="12.75">
      <c r="A450" s="4">
        <v>19</v>
      </c>
      <c r="B450" s="5">
        <v>41366.191666666666</v>
      </c>
      <c r="C450" s="1" t="s">
        <v>522</v>
      </c>
      <c r="D450" s="9" t="s">
        <v>489</v>
      </c>
    </row>
    <row r="451" spans="1:4" ht="25.5">
      <c r="A451" s="4">
        <v>20</v>
      </c>
      <c r="B451" s="5">
        <v>41366.111805555556</v>
      </c>
      <c r="C451" s="1" t="s">
        <v>491</v>
      </c>
      <c r="D451" s="9" t="s">
        <v>489</v>
      </c>
    </row>
    <row r="452" spans="1:4" ht="12.75">
      <c r="A452" s="4">
        <v>21</v>
      </c>
      <c r="B452" s="5">
        <v>41365.904861111114</v>
      </c>
      <c r="C452" s="1" t="s">
        <v>523</v>
      </c>
      <c r="D452" s="9" t="s">
        <v>489</v>
      </c>
    </row>
    <row r="453" spans="1:4" ht="12.75">
      <c r="A453" s="4">
        <v>22</v>
      </c>
      <c r="B453" s="5">
        <v>41365.77222222222</v>
      </c>
      <c r="C453" s="1" t="s">
        <v>524</v>
      </c>
      <c r="D453" s="9" t="s">
        <v>141</v>
      </c>
    </row>
    <row r="454" spans="1:3" ht="12.75">
      <c r="A454" s="4">
        <v>23</v>
      </c>
      <c r="B454" s="5">
        <v>41365.725694444445</v>
      </c>
      <c r="C454" s="1" t="s">
        <v>418</v>
      </c>
    </row>
    <row r="455" spans="1:4" ht="12.75">
      <c r="A455" s="4">
        <v>24</v>
      </c>
      <c r="B455" s="5">
        <v>41365.68680555555</v>
      </c>
      <c r="C455" s="1" t="s">
        <v>495</v>
      </c>
      <c r="D455" s="9" t="s">
        <v>489</v>
      </c>
    </row>
    <row r="456" spans="1:4" ht="12.75">
      <c r="A456" s="4">
        <v>25</v>
      </c>
      <c r="B456" s="5">
        <v>41365.67152777778</v>
      </c>
      <c r="C456" s="1" t="s">
        <v>489</v>
      </c>
      <c r="D456" s="9" t="s">
        <v>489</v>
      </c>
    </row>
    <row r="457" spans="1:4" ht="12.75">
      <c r="A457" s="4">
        <v>26</v>
      </c>
      <c r="B457" s="5">
        <v>41363.91458333333</v>
      </c>
      <c r="C457" s="1" t="s">
        <v>525</v>
      </c>
      <c r="D457" s="9" t="s">
        <v>141</v>
      </c>
    </row>
    <row r="458" spans="1:4" ht="12.75">
      <c r="A458" s="4">
        <v>27</v>
      </c>
      <c r="B458" s="5">
        <v>41363.20277777778</v>
      </c>
      <c r="C458" s="1" t="s">
        <v>526</v>
      </c>
      <c r="D458" s="9" t="s">
        <v>487</v>
      </c>
    </row>
    <row r="459" spans="1:4" ht="114.75">
      <c r="A459" s="4">
        <v>28</v>
      </c>
      <c r="B459" s="5">
        <v>41359.24375</v>
      </c>
      <c r="C459" s="1" t="s">
        <v>527</v>
      </c>
      <c r="D459" s="9" t="s">
        <v>487</v>
      </c>
    </row>
    <row r="460" spans="1:4" ht="12.75">
      <c r="A460" s="4">
        <v>29</v>
      </c>
      <c r="B460" s="5">
        <v>41358.13125</v>
      </c>
      <c r="C460" s="1" t="s">
        <v>528</v>
      </c>
      <c r="D460" s="9" t="s">
        <v>487</v>
      </c>
    </row>
    <row r="461" spans="1:4" ht="25.5">
      <c r="A461" s="4">
        <v>30</v>
      </c>
      <c r="B461" s="5">
        <v>41355.13958333333</v>
      </c>
      <c r="C461" s="1" t="s">
        <v>529</v>
      </c>
      <c r="D461" s="9" t="s">
        <v>487</v>
      </c>
    </row>
    <row r="462" spans="1:4" ht="12.75">
      <c r="A462" s="4">
        <v>31</v>
      </c>
      <c r="B462" s="5">
        <v>41355.13125</v>
      </c>
      <c r="C462" s="1" t="s">
        <v>530</v>
      </c>
      <c r="D462" s="9" t="s">
        <v>141</v>
      </c>
    </row>
    <row r="463" spans="1:4" ht="12.75">
      <c r="A463" s="4">
        <v>32</v>
      </c>
      <c r="B463" s="5">
        <v>41355.104166666664</v>
      </c>
      <c r="C463" s="1" t="s">
        <v>531</v>
      </c>
      <c r="D463" s="9" t="s">
        <v>141</v>
      </c>
    </row>
    <row r="464" spans="1:4" ht="25.5">
      <c r="A464" s="4">
        <v>33</v>
      </c>
      <c r="B464" s="5">
        <v>41355.009722222225</v>
      </c>
      <c r="C464" s="1" t="s">
        <v>532</v>
      </c>
      <c r="D464" s="9" t="s">
        <v>487</v>
      </c>
    </row>
    <row r="465" spans="1:4" ht="12.75">
      <c r="A465" s="4">
        <v>34</v>
      </c>
      <c r="B465" s="5">
        <v>41354.96527777778</v>
      </c>
      <c r="C465" s="1" t="s">
        <v>533</v>
      </c>
      <c r="D465" s="9" t="s">
        <v>141</v>
      </c>
    </row>
    <row r="466" spans="1:4" ht="12.75">
      <c r="A466" s="4">
        <v>35</v>
      </c>
      <c r="B466" s="5">
        <v>41354.84027777778</v>
      </c>
      <c r="C466" s="1" t="s">
        <v>534</v>
      </c>
      <c r="D466" s="9" t="s">
        <v>141</v>
      </c>
    </row>
    <row r="467" spans="1:4" ht="12.75">
      <c r="A467" s="4">
        <v>36</v>
      </c>
      <c r="B467" s="5">
        <v>41354.82847222222</v>
      </c>
      <c r="C467" s="1" t="s">
        <v>535</v>
      </c>
      <c r="D467" s="9" t="s">
        <v>141</v>
      </c>
    </row>
    <row r="468" spans="1:4" ht="12.75">
      <c r="A468" s="4">
        <v>37</v>
      </c>
      <c r="B468" s="5">
        <v>41354.81805555556</v>
      </c>
      <c r="C468" s="1" t="s">
        <v>536</v>
      </c>
      <c r="D468" s="9" t="s">
        <v>141</v>
      </c>
    </row>
    <row r="471" spans="1:3" ht="24.75" customHeight="1">
      <c r="A471" s="37" t="s">
        <v>537</v>
      </c>
      <c r="B471" s="37" t="s">
        <v>537</v>
      </c>
      <c r="C471" s="37" t="s">
        <v>537</v>
      </c>
    </row>
    <row r="472" spans="1:3" ht="30" customHeight="1">
      <c r="A472" s="41" t="s">
        <v>184</v>
      </c>
      <c r="B472" s="41" t="s">
        <v>184</v>
      </c>
      <c r="C472" s="2" t="s">
        <v>185</v>
      </c>
    </row>
    <row r="473" spans="1:3" ht="12.75">
      <c r="A473" s="39"/>
      <c r="B473" s="39"/>
      <c r="C473" s="6">
        <v>36</v>
      </c>
    </row>
    <row r="474" spans="1:3" ht="12.75">
      <c r="A474" s="40" t="s">
        <v>186</v>
      </c>
      <c r="B474" s="40">
        <v>36</v>
      </c>
      <c r="C474" s="7">
        <v>36</v>
      </c>
    </row>
    <row r="475" spans="1:3" ht="12.75">
      <c r="A475" s="38" t="s">
        <v>187</v>
      </c>
      <c r="B475" s="38">
        <v>5</v>
      </c>
      <c r="C475" s="8">
        <v>5</v>
      </c>
    </row>
    <row r="477" spans="1:4" ht="12.75">
      <c r="A477" s="3" t="s">
        <v>188</v>
      </c>
      <c r="B477" s="3" t="s">
        <v>189</v>
      </c>
      <c r="C477" s="3" t="s">
        <v>190</v>
      </c>
      <c r="D477" s="3" t="s">
        <v>414</v>
      </c>
    </row>
    <row r="478" spans="1:4" ht="25.5">
      <c r="A478" s="4">
        <v>1</v>
      </c>
      <c r="B478" s="5">
        <v>41383.71666666667</v>
      </c>
      <c r="C478" s="1" t="s">
        <v>538</v>
      </c>
      <c r="D478" s="9" t="s">
        <v>142</v>
      </c>
    </row>
    <row r="479" spans="1:3" ht="12.75">
      <c r="A479" s="4">
        <v>2</v>
      </c>
      <c r="B479" s="5">
        <v>41382.79861111111</v>
      </c>
      <c r="C479" s="1" t="s">
        <v>539</v>
      </c>
    </row>
    <row r="480" spans="1:4" ht="25.5">
      <c r="A480" s="4">
        <v>3</v>
      </c>
      <c r="B480" s="5">
        <v>41382.05</v>
      </c>
      <c r="C480" s="1" t="s">
        <v>540</v>
      </c>
      <c r="D480" s="9" t="s">
        <v>143</v>
      </c>
    </row>
    <row r="481" spans="1:4" ht="25.5">
      <c r="A481" s="4">
        <v>4</v>
      </c>
      <c r="B481" s="5">
        <v>41381.73333333333</v>
      </c>
      <c r="C481" s="1" t="s">
        <v>541</v>
      </c>
      <c r="D481" s="9" t="s">
        <v>143</v>
      </c>
    </row>
    <row r="482" spans="1:3" ht="12.75">
      <c r="A482" s="4">
        <v>5</v>
      </c>
      <c r="B482" s="5">
        <v>41380.868055555555</v>
      </c>
      <c r="C482" s="1" t="s">
        <v>542</v>
      </c>
    </row>
    <row r="483" spans="1:4" ht="38.25">
      <c r="A483" s="4">
        <v>6</v>
      </c>
      <c r="B483" s="5">
        <v>41380.62986111111</v>
      </c>
      <c r="C483" s="1" t="s">
        <v>543</v>
      </c>
      <c r="D483" s="9" t="s">
        <v>143</v>
      </c>
    </row>
    <row r="484" spans="1:3" ht="12.75">
      <c r="A484" s="4">
        <v>7</v>
      </c>
      <c r="B484" s="5">
        <v>41379.15833333333</v>
      </c>
      <c r="C484" s="1" t="s">
        <v>418</v>
      </c>
    </row>
    <row r="485" spans="1:4" ht="25.5">
      <c r="A485" s="4">
        <v>8</v>
      </c>
      <c r="B485" s="5">
        <v>41378.805555555555</v>
      </c>
      <c r="C485" s="1" t="s">
        <v>544</v>
      </c>
      <c r="D485" s="9" t="s">
        <v>143</v>
      </c>
    </row>
    <row r="486" spans="1:4" ht="25.5">
      <c r="A486" s="4">
        <v>9</v>
      </c>
      <c r="B486" s="5">
        <v>41377.79513888889</v>
      </c>
      <c r="C486" s="1" t="s">
        <v>545</v>
      </c>
      <c r="D486" s="9" t="s">
        <v>142</v>
      </c>
    </row>
    <row r="487" spans="1:3" ht="12.75">
      <c r="A487" s="4">
        <v>10</v>
      </c>
      <c r="B487" s="5">
        <v>41377.16388888889</v>
      </c>
      <c r="C487" s="1" t="s">
        <v>419</v>
      </c>
    </row>
    <row r="488" spans="1:3" ht="12.75">
      <c r="A488" s="4">
        <v>11</v>
      </c>
      <c r="B488" s="5">
        <v>41376.90555555555</v>
      </c>
      <c r="C488" s="1" t="s">
        <v>419</v>
      </c>
    </row>
    <row r="489" spans="1:3" ht="12.75">
      <c r="A489" s="4">
        <v>12</v>
      </c>
      <c r="B489" s="5">
        <v>41376.126388888886</v>
      </c>
      <c r="C489" s="1" t="s">
        <v>546</v>
      </c>
    </row>
    <row r="490" spans="1:4" ht="25.5">
      <c r="A490" s="4">
        <v>13</v>
      </c>
      <c r="B490" s="5">
        <v>41372.06875</v>
      </c>
      <c r="C490" s="1" t="s">
        <v>547</v>
      </c>
      <c r="D490" s="9" t="s">
        <v>143</v>
      </c>
    </row>
    <row r="491" spans="1:3" ht="12.75">
      <c r="A491" s="4">
        <v>14</v>
      </c>
      <c r="B491" s="5">
        <v>41369.97708333333</v>
      </c>
      <c r="C491" s="1" t="s">
        <v>548</v>
      </c>
    </row>
    <row r="492" spans="1:4" ht="25.5">
      <c r="A492" s="4">
        <v>15</v>
      </c>
      <c r="B492" s="5">
        <v>41368.87847222222</v>
      </c>
      <c r="C492" s="1" t="s">
        <v>549</v>
      </c>
      <c r="D492" s="9" t="s">
        <v>143</v>
      </c>
    </row>
    <row r="493" spans="1:4" ht="25.5">
      <c r="A493" s="4">
        <v>16</v>
      </c>
      <c r="B493" s="5">
        <v>41368.77916666667</v>
      </c>
      <c r="C493" s="1" t="s">
        <v>550</v>
      </c>
      <c r="D493" s="9" t="s">
        <v>144</v>
      </c>
    </row>
    <row r="494" spans="1:4" ht="25.5">
      <c r="A494" s="4">
        <v>17</v>
      </c>
      <c r="B494" s="5">
        <v>41368.711805555555</v>
      </c>
      <c r="C494" s="1" t="s">
        <v>551</v>
      </c>
      <c r="D494" s="9" t="s">
        <v>130</v>
      </c>
    </row>
    <row r="495" spans="1:4" ht="25.5">
      <c r="A495" s="4">
        <v>18</v>
      </c>
      <c r="B495" s="5">
        <v>41367.856944444444</v>
      </c>
      <c r="C495" s="1" t="s">
        <v>552</v>
      </c>
      <c r="D495" s="9" t="s">
        <v>143</v>
      </c>
    </row>
    <row r="496" spans="1:4" ht="25.5">
      <c r="A496" s="4">
        <v>19</v>
      </c>
      <c r="B496" s="5">
        <v>41366.191666666666</v>
      </c>
      <c r="C496" s="1" t="s">
        <v>553</v>
      </c>
      <c r="D496" s="9" t="s">
        <v>143</v>
      </c>
    </row>
    <row r="497" spans="1:4" ht="25.5">
      <c r="A497" s="4">
        <v>20</v>
      </c>
      <c r="B497" s="5">
        <v>41365.904861111114</v>
      </c>
      <c r="C497" s="1" t="s">
        <v>554</v>
      </c>
      <c r="D497" s="9" t="s">
        <v>143</v>
      </c>
    </row>
    <row r="498" spans="1:4" ht="12.75">
      <c r="A498" s="4">
        <v>21</v>
      </c>
      <c r="B498" s="5">
        <v>41365.77222222222</v>
      </c>
      <c r="C498" s="1" t="s">
        <v>555</v>
      </c>
      <c r="D498" s="9" t="s">
        <v>142</v>
      </c>
    </row>
    <row r="499" spans="1:3" ht="12.75">
      <c r="A499" s="4">
        <v>22</v>
      </c>
      <c r="B499" s="5">
        <v>41365.725694444445</v>
      </c>
      <c r="C499" s="1" t="s">
        <v>418</v>
      </c>
    </row>
    <row r="500" spans="1:4" ht="12.75">
      <c r="A500" s="4">
        <v>23</v>
      </c>
      <c r="B500" s="5">
        <v>41365.68680555555</v>
      </c>
      <c r="C500" s="1" t="s">
        <v>556</v>
      </c>
      <c r="D500" s="9" t="s">
        <v>144</v>
      </c>
    </row>
    <row r="501" spans="1:4" ht="25.5">
      <c r="A501" s="4">
        <v>24</v>
      </c>
      <c r="B501" s="5">
        <v>41365.67152777778</v>
      </c>
      <c r="C501" s="1" t="s">
        <v>557</v>
      </c>
      <c r="D501" s="9" t="s">
        <v>130</v>
      </c>
    </row>
    <row r="502" spans="1:4" ht="38.25">
      <c r="A502" s="4">
        <v>25</v>
      </c>
      <c r="B502" s="5">
        <v>41363.91458333333</v>
      </c>
      <c r="C502" s="1" t="s">
        <v>558</v>
      </c>
      <c r="D502" s="9" t="s">
        <v>138</v>
      </c>
    </row>
    <row r="503" spans="1:4" ht="25.5">
      <c r="A503" s="4">
        <v>26</v>
      </c>
      <c r="B503" s="5">
        <v>41363.20277777778</v>
      </c>
      <c r="C503" s="1" t="s">
        <v>559</v>
      </c>
      <c r="D503" s="9" t="s">
        <v>143</v>
      </c>
    </row>
    <row r="504" spans="1:4" ht="153">
      <c r="A504" s="4">
        <v>27</v>
      </c>
      <c r="B504" s="5">
        <v>41359.24375</v>
      </c>
      <c r="C504" s="1" t="s">
        <v>560</v>
      </c>
      <c r="D504" s="9" t="s">
        <v>143</v>
      </c>
    </row>
    <row r="505" spans="1:4" ht="25.5">
      <c r="A505" s="4">
        <v>28</v>
      </c>
      <c r="B505" s="5">
        <v>41356.70763888889</v>
      </c>
      <c r="C505" s="1" t="s">
        <v>561</v>
      </c>
      <c r="D505" s="9" t="s">
        <v>143</v>
      </c>
    </row>
    <row r="506" spans="1:4" ht="25.5">
      <c r="A506" s="4">
        <v>29</v>
      </c>
      <c r="B506" s="5">
        <v>41355.13958333333</v>
      </c>
      <c r="C506" s="1" t="s">
        <v>562</v>
      </c>
      <c r="D506" s="9" t="s">
        <v>143</v>
      </c>
    </row>
    <row r="507" spans="1:4" ht="25.5">
      <c r="A507" s="4">
        <v>30</v>
      </c>
      <c r="B507" s="5">
        <v>41355.13125</v>
      </c>
      <c r="C507" s="1" t="s">
        <v>563</v>
      </c>
      <c r="D507" s="9" t="s">
        <v>143</v>
      </c>
    </row>
    <row r="508" spans="1:4" ht="63.75">
      <c r="A508" s="4">
        <v>31</v>
      </c>
      <c r="B508" s="5">
        <v>41355.104166666664</v>
      </c>
      <c r="C508" s="1" t="s">
        <v>564</v>
      </c>
      <c r="D508" s="9" t="s">
        <v>143</v>
      </c>
    </row>
    <row r="509" spans="1:4" ht="12.75">
      <c r="A509" s="4">
        <v>32</v>
      </c>
      <c r="B509" s="5">
        <v>41355.009722222225</v>
      </c>
      <c r="C509" s="1" t="s">
        <v>565</v>
      </c>
      <c r="D509" s="9" t="s">
        <v>98</v>
      </c>
    </row>
    <row r="510" spans="1:4" ht="12.75">
      <c r="A510" s="4">
        <v>33</v>
      </c>
      <c r="B510" s="5">
        <v>41354.96527777778</v>
      </c>
      <c r="C510" s="1" t="s">
        <v>566</v>
      </c>
      <c r="D510" s="9" t="s">
        <v>98</v>
      </c>
    </row>
    <row r="511" spans="1:4" ht="25.5">
      <c r="A511" s="4">
        <v>34</v>
      </c>
      <c r="B511" s="5">
        <v>41354.84027777778</v>
      </c>
      <c r="C511" s="1" t="s">
        <v>567</v>
      </c>
      <c r="D511" s="9" t="s">
        <v>98</v>
      </c>
    </row>
    <row r="512" spans="1:4" ht="38.25">
      <c r="A512" s="4">
        <v>35</v>
      </c>
      <c r="B512" s="5">
        <v>41354.82847222222</v>
      </c>
      <c r="C512" s="1" t="s">
        <v>568</v>
      </c>
      <c r="D512" s="9" t="s">
        <v>138</v>
      </c>
    </row>
    <row r="513" spans="1:4" ht="25.5">
      <c r="A513" s="4">
        <v>36</v>
      </c>
      <c r="B513" s="5">
        <v>41354.81805555556</v>
      </c>
      <c r="C513" s="1" t="s">
        <v>569</v>
      </c>
      <c r="D513" s="9" t="s">
        <v>143</v>
      </c>
    </row>
    <row r="516" spans="1:3" ht="24.75" customHeight="1">
      <c r="A516" s="37" t="s">
        <v>570</v>
      </c>
      <c r="B516" s="37" t="s">
        <v>570</v>
      </c>
      <c r="C516" s="37" t="s">
        <v>570</v>
      </c>
    </row>
    <row r="517" spans="1:3" ht="30" customHeight="1">
      <c r="A517" s="41" t="s">
        <v>184</v>
      </c>
      <c r="B517" s="41" t="s">
        <v>184</v>
      </c>
      <c r="C517" s="2" t="s">
        <v>185</v>
      </c>
    </row>
    <row r="518" spans="1:3" ht="12.75">
      <c r="A518" s="39"/>
      <c r="B518" s="39"/>
      <c r="C518" s="6">
        <v>38</v>
      </c>
    </row>
    <row r="519" spans="1:3" ht="12.75">
      <c r="A519" s="40" t="s">
        <v>186</v>
      </c>
      <c r="B519" s="40">
        <v>38</v>
      </c>
      <c r="C519" s="7">
        <v>38</v>
      </c>
    </row>
    <row r="520" spans="1:3" ht="12.75">
      <c r="A520" s="38" t="s">
        <v>187</v>
      </c>
      <c r="B520" s="38">
        <v>3</v>
      </c>
      <c r="C520" s="8">
        <v>3</v>
      </c>
    </row>
    <row r="522" spans="1:4" ht="12.75">
      <c r="A522" s="3" t="s">
        <v>188</v>
      </c>
      <c r="B522" s="3" t="s">
        <v>189</v>
      </c>
      <c r="C522" s="3" t="s">
        <v>190</v>
      </c>
      <c r="D522" s="3" t="s">
        <v>414</v>
      </c>
    </row>
    <row r="523" spans="1:4" ht="38.25">
      <c r="A523" s="4">
        <v>1</v>
      </c>
      <c r="B523" s="5">
        <v>41383.71666666667</v>
      </c>
      <c r="C523" s="1" t="s">
        <v>571</v>
      </c>
      <c r="D523" s="9" t="s">
        <v>111</v>
      </c>
    </row>
    <row r="524" spans="1:4" ht="25.5">
      <c r="A524" s="4">
        <v>2</v>
      </c>
      <c r="B524" s="5">
        <v>41382.79861111111</v>
      </c>
      <c r="C524" s="1" t="s">
        <v>572</v>
      </c>
      <c r="D524" s="9" t="s">
        <v>98</v>
      </c>
    </row>
    <row r="525" spans="1:4" ht="12.75">
      <c r="A525" s="4">
        <v>3</v>
      </c>
      <c r="B525" s="5">
        <v>41382.05</v>
      </c>
      <c r="C525" s="1" t="s">
        <v>573</v>
      </c>
      <c r="D525" s="9" t="s">
        <v>118</v>
      </c>
    </row>
    <row r="526" spans="1:4" ht="38.25">
      <c r="A526" s="4">
        <v>4</v>
      </c>
      <c r="B526" s="5">
        <v>41381.73333333333</v>
      </c>
      <c r="C526" s="1" t="s">
        <v>574</v>
      </c>
      <c r="D526" s="9" t="s">
        <v>111</v>
      </c>
    </row>
    <row r="527" spans="1:4" ht="38.25">
      <c r="A527" s="4">
        <v>5</v>
      </c>
      <c r="B527" s="5">
        <v>41380.868055555555</v>
      </c>
      <c r="C527" s="1" t="s">
        <v>575</v>
      </c>
      <c r="D527" s="9" t="s">
        <v>111</v>
      </c>
    </row>
    <row r="528" spans="1:4" ht="12.75">
      <c r="A528" s="4">
        <v>6</v>
      </c>
      <c r="B528" s="5">
        <v>41380.62986111111</v>
      </c>
      <c r="C528" s="1" t="s">
        <v>576</v>
      </c>
      <c r="D528" s="9" t="s">
        <v>94</v>
      </c>
    </row>
    <row r="529" spans="1:4" ht="51">
      <c r="A529" s="4">
        <v>7</v>
      </c>
      <c r="B529" s="5">
        <v>41379.15833333333</v>
      </c>
      <c r="C529" s="1" t="s">
        <v>577</v>
      </c>
      <c r="D529" s="9" t="s">
        <v>111</v>
      </c>
    </row>
    <row r="530" spans="1:4" ht="25.5">
      <c r="A530" s="4">
        <v>8</v>
      </c>
      <c r="B530" s="5">
        <v>41378.805555555555</v>
      </c>
      <c r="C530" s="1" t="s">
        <v>578</v>
      </c>
      <c r="D530" s="9" t="s">
        <v>145</v>
      </c>
    </row>
    <row r="531" spans="1:4" ht="38.25">
      <c r="A531" s="4">
        <v>9</v>
      </c>
      <c r="B531" s="5">
        <v>41377.79513888889</v>
      </c>
      <c r="C531" s="1" t="s">
        <v>579</v>
      </c>
      <c r="D531" s="9" t="s">
        <v>111</v>
      </c>
    </row>
    <row r="532" spans="1:4" ht="38.25">
      <c r="A532" s="4">
        <v>10</v>
      </c>
      <c r="B532" s="5">
        <v>41377.16388888889</v>
      </c>
      <c r="C532" s="1" t="s">
        <v>580</v>
      </c>
      <c r="D532" s="9" t="s">
        <v>111</v>
      </c>
    </row>
    <row r="533" spans="1:3" ht="12.75">
      <c r="A533" s="4">
        <v>11</v>
      </c>
      <c r="B533" s="5">
        <v>41376.90555555555</v>
      </c>
      <c r="C533" s="1" t="s">
        <v>419</v>
      </c>
    </row>
    <row r="534" spans="1:4" ht="25.5">
      <c r="A534" s="4">
        <v>12</v>
      </c>
      <c r="B534" s="5">
        <v>41376.126388888886</v>
      </c>
      <c r="C534" s="1" t="s">
        <v>581</v>
      </c>
      <c r="D534" s="9" t="s">
        <v>146</v>
      </c>
    </row>
    <row r="535" spans="1:4" ht="38.25">
      <c r="A535" s="4">
        <v>13</v>
      </c>
      <c r="B535" s="5">
        <v>41372.06875</v>
      </c>
      <c r="C535" s="1" t="s">
        <v>70</v>
      </c>
      <c r="D535" s="9" t="s">
        <v>111</v>
      </c>
    </row>
    <row r="536" spans="1:4" ht="76.5">
      <c r="A536" s="4">
        <v>14</v>
      </c>
      <c r="B536" s="5">
        <v>41369.97708333333</v>
      </c>
      <c r="C536" s="1" t="s">
        <v>71</v>
      </c>
      <c r="D536" s="9" t="s">
        <v>131</v>
      </c>
    </row>
    <row r="537" spans="1:4" ht="38.25">
      <c r="A537" s="4">
        <v>15</v>
      </c>
      <c r="B537" s="5">
        <v>41368.87847222222</v>
      </c>
      <c r="C537" s="1" t="s">
        <v>72</v>
      </c>
      <c r="D537" s="9" t="s">
        <v>111</v>
      </c>
    </row>
    <row r="538" spans="1:4" ht="38.25">
      <c r="A538" s="4">
        <v>16</v>
      </c>
      <c r="B538" s="5">
        <v>41368.77916666667</v>
      </c>
      <c r="C538" s="1" t="s">
        <v>73</v>
      </c>
      <c r="D538" s="9" t="s">
        <v>111</v>
      </c>
    </row>
    <row r="539" spans="1:4" ht="38.25">
      <c r="A539" s="4">
        <v>17</v>
      </c>
      <c r="B539" s="5">
        <v>41368.711805555555</v>
      </c>
      <c r="C539" s="1" t="s">
        <v>74</v>
      </c>
      <c r="D539" s="9" t="s">
        <v>111</v>
      </c>
    </row>
    <row r="540" spans="1:4" ht="38.25">
      <c r="A540" s="4">
        <v>18</v>
      </c>
      <c r="B540" s="5">
        <v>41367.87777777778</v>
      </c>
      <c r="C540" s="1" t="s">
        <v>75</v>
      </c>
      <c r="D540" s="9" t="s">
        <v>111</v>
      </c>
    </row>
    <row r="541" spans="1:4" ht="38.25">
      <c r="A541" s="4">
        <v>20</v>
      </c>
      <c r="B541" s="5">
        <v>41366.191666666666</v>
      </c>
      <c r="C541" s="1" t="s">
        <v>76</v>
      </c>
      <c r="D541" s="9" t="s">
        <v>111</v>
      </c>
    </row>
    <row r="542" spans="1:4" ht="51">
      <c r="A542" s="4">
        <v>21</v>
      </c>
      <c r="B542" s="5">
        <v>41366.111805555556</v>
      </c>
      <c r="C542" s="1" t="s">
        <v>77</v>
      </c>
      <c r="D542" s="9" t="s">
        <v>147</v>
      </c>
    </row>
    <row r="543" spans="1:4" ht="25.5">
      <c r="A543" s="4">
        <v>22</v>
      </c>
      <c r="B543" s="5">
        <v>41365.904861111114</v>
      </c>
      <c r="C543" s="1" t="s">
        <v>78</v>
      </c>
      <c r="D543" s="9" t="s">
        <v>117</v>
      </c>
    </row>
    <row r="544" spans="1:4" ht="38.25">
      <c r="A544" s="4">
        <v>23</v>
      </c>
      <c r="B544" s="5">
        <v>41365.77222222222</v>
      </c>
      <c r="C544" s="1" t="s">
        <v>79</v>
      </c>
      <c r="D544" s="9" t="s">
        <v>111</v>
      </c>
    </row>
    <row r="545" spans="1:3" ht="12.75">
      <c r="A545" s="4">
        <v>24</v>
      </c>
      <c r="B545" s="5">
        <v>41365.725694444445</v>
      </c>
      <c r="C545" s="1" t="s">
        <v>418</v>
      </c>
    </row>
    <row r="546" spans="1:4" ht="38.25">
      <c r="A546" s="4">
        <v>25</v>
      </c>
      <c r="B546" s="5">
        <v>41365.68680555555</v>
      </c>
      <c r="C546" s="1" t="s">
        <v>80</v>
      </c>
      <c r="D546" s="9" t="s">
        <v>111</v>
      </c>
    </row>
    <row r="547" spans="1:4" ht="38.25">
      <c r="A547" s="4">
        <v>26</v>
      </c>
      <c r="B547" s="5">
        <v>41365.67152777778</v>
      </c>
      <c r="C547" s="1" t="s">
        <v>81</v>
      </c>
      <c r="D547" s="9" t="s">
        <v>111</v>
      </c>
    </row>
    <row r="548" spans="1:4" ht="25.5">
      <c r="A548" s="4">
        <v>27</v>
      </c>
      <c r="B548" s="5">
        <v>41363.91458333333</v>
      </c>
      <c r="C548" s="1" t="s">
        <v>82</v>
      </c>
      <c r="D548" s="9" t="s">
        <v>145</v>
      </c>
    </row>
    <row r="549" spans="1:4" ht="38.25">
      <c r="A549" s="4">
        <v>28</v>
      </c>
      <c r="B549" s="5">
        <v>41363.20277777778</v>
      </c>
      <c r="C549" s="1" t="s">
        <v>83</v>
      </c>
      <c r="D549" s="9" t="s">
        <v>111</v>
      </c>
    </row>
    <row r="550" spans="1:4" ht="140.25">
      <c r="A550" s="4">
        <v>29</v>
      </c>
      <c r="B550" s="5">
        <v>41359.24375</v>
      </c>
      <c r="C550" s="9" t="s">
        <v>148</v>
      </c>
      <c r="D550" s="9" t="s">
        <v>111</v>
      </c>
    </row>
    <row r="551" spans="1:4" ht="38.25">
      <c r="A551" s="4">
        <v>30</v>
      </c>
      <c r="B551" s="5">
        <v>41358.13125</v>
      </c>
      <c r="C551" s="1" t="s">
        <v>84</v>
      </c>
      <c r="D551" s="9" t="s">
        <v>111</v>
      </c>
    </row>
    <row r="552" spans="1:4" ht="38.25">
      <c r="A552" s="4">
        <v>31</v>
      </c>
      <c r="B552" s="5">
        <v>41355.13958333333</v>
      </c>
      <c r="C552" s="1" t="s">
        <v>85</v>
      </c>
      <c r="D552" s="9" t="s">
        <v>147</v>
      </c>
    </row>
    <row r="553" spans="1:4" ht="25.5">
      <c r="A553" s="4">
        <v>32</v>
      </c>
      <c r="B553" s="5">
        <v>41355.13125</v>
      </c>
      <c r="C553" s="1" t="s">
        <v>86</v>
      </c>
      <c r="D553" s="9" t="s">
        <v>146</v>
      </c>
    </row>
    <row r="554" spans="1:4" ht="51">
      <c r="A554" s="4">
        <v>33</v>
      </c>
      <c r="B554" s="5">
        <v>41355.104166666664</v>
      </c>
      <c r="C554" s="1" t="s">
        <v>87</v>
      </c>
      <c r="D554" s="9" t="s">
        <v>111</v>
      </c>
    </row>
    <row r="555" spans="1:4" ht="38.25">
      <c r="A555" s="4">
        <v>34</v>
      </c>
      <c r="B555" s="5">
        <v>41355.009722222225</v>
      </c>
      <c r="C555" s="1" t="s">
        <v>88</v>
      </c>
      <c r="D555" s="9" t="s">
        <v>111</v>
      </c>
    </row>
    <row r="556" spans="1:4" ht="38.25">
      <c r="A556" s="4">
        <v>35</v>
      </c>
      <c r="B556" s="5">
        <v>41354.96527777778</v>
      </c>
      <c r="C556" s="1" t="s">
        <v>89</v>
      </c>
      <c r="D556" s="9" t="s">
        <v>111</v>
      </c>
    </row>
    <row r="557" spans="1:4" ht="25.5">
      <c r="A557" s="4">
        <v>36</v>
      </c>
      <c r="B557" s="5">
        <v>41354.84027777778</v>
      </c>
      <c r="C557" s="1" t="s">
        <v>90</v>
      </c>
      <c r="D557" s="9" t="s">
        <v>131</v>
      </c>
    </row>
    <row r="558" spans="1:4" ht="38.25">
      <c r="A558" s="4">
        <v>37</v>
      </c>
      <c r="B558" s="5">
        <v>41354.82847222222</v>
      </c>
      <c r="C558" s="1" t="s">
        <v>91</v>
      </c>
      <c r="D558" s="9" t="s">
        <v>111</v>
      </c>
    </row>
    <row r="559" spans="1:4" ht="63.75">
      <c r="A559" s="4">
        <v>38</v>
      </c>
      <c r="B559" s="5">
        <v>41354.81805555556</v>
      </c>
      <c r="C559" s="1" t="s">
        <v>352</v>
      </c>
      <c r="D559" s="9" t="s">
        <v>111</v>
      </c>
    </row>
    <row r="562" spans="1:3" ht="24.75" customHeight="1">
      <c r="A562" s="37" t="s">
        <v>353</v>
      </c>
      <c r="B562" s="37" t="s">
        <v>353</v>
      </c>
      <c r="C562" s="37" t="s">
        <v>353</v>
      </c>
    </row>
    <row r="563" spans="1:3" ht="30" customHeight="1">
      <c r="A563" s="41" t="s">
        <v>184</v>
      </c>
      <c r="B563" s="41" t="s">
        <v>184</v>
      </c>
      <c r="C563" s="2" t="s">
        <v>185</v>
      </c>
    </row>
    <row r="564" spans="1:3" ht="12.75">
      <c r="A564" s="39"/>
      <c r="B564" s="39"/>
      <c r="C564" s="6">
        <v>35</v>
      </c>
    </row>
    <row r="565" spans="1:3" ht="12.75">
      <c r="A565" s="40" t="s">
        <v>186</v>
      </c>
      <c r="B565" s="40">
        <v>35</v>
      </c>
      <c r="C565" s="7">
        <v>35</v>
      </c>
    </row>
    <row r="566" spans="1:3" ht="12.75">
      <c r="A566" s="38" t="s">
        <v>187</v>
      </c>
      <c r="B566" s="38">
        <v>6</v>
      </c>
      <c r="C566" s="8">
        <v>6</v>
      </c>
    </row>
    <row r="568" spans="1:4" ht="12.75">
      <c r="A568" s="3" t="s">
        <v>188</v>
      </c>
      <c r="B568" s="3" t="s">
        <v>189</v>
      </c>
      <c r="C568" s="3" t="s">
        <v>190</v>
      </c>
      <c r="D568" s="3" t="s">
        <v>414</v>
      </c>
    </row>
    <row r="569" spans="1:4" ht="12.75">
      <c r="A569" s="4">
        <v>1</v>
      </c>
      <c r="B569" s="5">
        <v>41383.71666666667</v>
      </c>
      <c r="C569" s="1" t="s">
        <v>354</v>
      </c>
      <c r="D569" s="9" t="s">
        <v>130</v>
      </c>
    </row>
    <row r="570" spans="1:4" ht="38.25">
      <c r="A570" s="4">
        <v>2</v>
      </c>
      <c r="B570" s="5">
        <v>41382.79861111111</v>
      </c>
      <c r="C570" s="1" t="s">
        <v>355</v>
      </c>
      <c r="D570" s="9" t="s">
        <v>149</v>
      </c>
    </row>
    <row r="571" spans="1:4" ht="51">
      <c r="A571" s="4">
        <v>3</v>
      </c>
      <c r="B571" s="5">
        <v>41382.05</v>
      </c>
      <c r="C571" s="1" t="s">
        <v>356</v>
      </c>
      <c r="D571" s="9" t="s">
        <v>152</v>
      </c>
    </row>
    <row r="572" spans="1:4" ht="12.75">
      <c r="A572" s="4">
        <v>4</v>
      </c>
      <c r="B572" s="5">
        <v>41381.73333333333</v>
      </c>
      <c r="C572" s="1" t="s">
        <v>357</v>
      </c>
      <c r="D572" s="9" t="s">
        <v>152</v>
      </c>
    </row>
    <row r="573" spans="1:4" ht="12.75">
      <c r="A573" s="4">
        <v>5</v>
      </c>
      <c r="B573" s="5">
        <v>41380.868055555555</v>
      </c>
      <c r="C573" s="1" t="s">
        <v>358</v>
      </c>
      <c r="D573" s="9" t="s">
        <v>98</v>
      </c>
    </row>
    <row r="574" spans="1:4" ht="25.5">
      <c r="A574" s="4">
        <v>6</v>
      </c>
      <c r="B574" s="5">
        <v>41380.62986111111</v>
      </c>
      <c r="C574" s="1" t="s">
        <v>359</v>
      </c>
      <c r="D574" s="9" t="s">
        <v>150</v>
      </c>
    </row>
    <row r="575" spans="1:3" ht="12.75">
      <c r="A575" s="4">
        <v>7</v>
      </c>
      <c r="B575" s="5">
        <v>41379.15833333333</v>
      </c>
      <c r="C575" s="1" t="s">
        <v>418</v>
      </c>
    </row>
    <row r="576" spans="1:4" ht="12.75">
      <c r="A576" s="4">
        <v>8</v>
      </c>
      <c r="B576" s="5">
        <v>41378.805555555555</v>
      </c>
      <c r="C576" s="1" t="s">
        <v>360</v>
      </c>
      <c r="D576" s="9" t="s">
        <v>98</v>
      </c>
    </row>
    <row r="577" spans="1:4" ht="38.25">
      <c r="A577" s="4">
        <v>9</v>
      </c>
      <c r="B577" s="5">
        <v>41377.79513888889</v>
      </c>
      <c r="C577" s="1" t="s">
        <v>361</v>
      </c>
      <c r="D577" s="9" t="s">
        <v>94</v>
      </c>
    </row>
    <row r="578" spans="1:3" ht="12.75">
      <c r="A578" s="4">
        <v>10</v>
      </c>
      <c r="B578" s="5">
        <v>41377.16388888889</v>
      </c>
      <c r="C578" s="1" t="s">
        <v>419</v>
      </c>
    </row>
    <row r="579" spans="1:4" ht="25.5">
      <c r="A579" s="4">
        <v>11</v>
      </c>
      <c r="B579" s="5">
        <v>41376.126388888886</v>
      </c>
      <c r="C579" s="1" t="s">
        <v>362</v>
      </c>
      <c r="D579" s="9" t="s">
        <v>105</v>
      </c>
    </row>
    <row r="580" spans="1:4" ht="63.75">
      <c r="A580" s="4">
        <v>12</v>
      </c>
      <c r="B580" s="5">
        <v>41369.97708333333</v>
      </c>
      <c r="C580" s="1" t="s">
        <v>363</v>
      </c>
      <c r="D580" s="9" t="s">
        <v>151</v>
      </c>
    </row>
    <row r="581" spans="1:4" ht="25.5">
      <c r="A581" s="4">
        <v>13</v>
      </c>
      <c r="B581" s="5">
        <v>41368.87847222222</v>
      </c>
      <c r="C581" s="1" t="s">
        <v>364</v>
      </c>
      <c r="D581" s="9" t="s">
        <v>105</v>
      </c>
    </row>
    <row r="582" spans="1:4" ht="51">
      <c r="A582" s="4">
        <v>14</v>
      </c>
      <c r="B582" s="5">
        <v>41368.77916666667</v>
      </c>
      <c r="C582" s="1" t="s">
        <v>365</v>
      </c>
      <c r="D582" s="9" t="s">
        <v>131</v>
      </c>
    </row>
    <row r="583" spans="1:4" ht="12.75">
      <c r="A583" s="4">
        <v>15</v>
      </c>
      <c r="B583" s="5">
        <v>41368.711805555555</v>
      </c>
      <c r="C583" s="1" t="s">
        <v>366</v>
      </c>
      <c r="D583" s="9" t="s">
        <v>130</v>
      </c>
    </row>
    <row r="584" spans="1:4" ht="25.5">
      <c r="A584" s="4">
        <v>16</v>
      </c>
      <c r="B584" s="5">
        <v>41367.87777777778</v>
      </c>
      <c r="C584" s="1" t="s">
        <v>367</v>
      </c>
      <c r="D584" s="9" t="s">
        <v>105</v>
      </c>
    </row>
    <row r="585" spans="1:4" ht="25.5">
      <c r="A585" s="4">
        <v>17</v>
      </c>
      <c r="B585" s="5">
        <v>41367.856944444444</v>
      </c>
      <c r="C585" s="1" t="s">
        <v>13</v>
      </c>
      <c r="D585" s="9" t="s">
        <v>130</v>
      </c>
    </row>
    <row r="586" spans="1:4" ht="38.25">
      <c r="A586" s="4">
        <v>18</v>
      </c>
      <c r="B586" s="5">
        <v>41366.191666666666</v>
      </c>
      <c r="C586" s="1" t="s">
        <v>368</v>
      </c>
      <c r="D586" s="9" t="s">
        <v>105</v>
      </c>
    </row>
    <row r="587" spans="1:4" ht="89.25">
      <c r="A587" s="4">
        <v>19</v>
      </c>
      <c r="B587" s="5">
        <v>41366.111805555556</v>
      </c>
      <c r="C587" s="1" t="s">
        <v>369</v>
      </c>
      <c r="D587" s="9" t="s">
        <v>105</v>
      </c>
    </row>
    <row r="588" spans="1:4" ht="12.75">
      <c r="A588" s="4">
        <v>20</v>
      </c>
      <c r="B588" s="5">
        <v>41365.904861111114</v>
      </c>
      <c r="C588" s="1" t="s">
        <v>370</v>
      </c>
      <c r="D588" s="9" t="s">
        <v>152</v>
      </c>
    </row>
    <row r="589" spans="1:4" ht="12.75">
      <c r="A589" s="4">
        <v>21</v>
      </c>
      <c r="B589" s="5">
        <v>41365.77222222222</v>
      </c>
      <c r="C589" s="1" t="s">
        <v>371</v>
      </c>
      <c r="D589" s="9" t="s">
        <v>94</v>
      </c>
    </row>
    <row r="590" spans="1:3" ht="12.75">
      <c r="A590" s="4">
        <v>22</v>
      </c>
      <c r="B590" s="5">
        <v>41365.725694444445</v>
      </c>
      <c r="C590" s="1" t="s">
        <v>418</v>
      </c>
    </row>
    <row r="591" spans="1:4" ht="12.75">
      <c r="A591" s="4">
        <v>23</v>
      </c>
      <c r="B591" s="5">
        <v>41365.68680555555</v>
      </c>
      <c r="C591" s="1" t="s">
        <v>172</v>
      </c>
      <c r="D591" s="9" t="s">
        <v>152</v>
      </c>
    </row>
    <row r="592" spans="1:4" ht="25.5">
      <c r="A592" s="4">
        <v>24</v>
      </c>
      <c r="B592" s="5">
        <v>41363.91458333333</v>
      </c>
      <c r="C592" s="1" t="s">
        <v>173</v>
      </c>
      <c r="D592" s="9" t="s">
        <v>151</v>
      </c>
    </row>
    <row r="593" spans="1:4" ht="38.25">
      <c r="A593" s="4">
        <v>25</v>
      </c>
      <c r="B593" s="5">
        <v>41363.20277777778</v>
      </c>
      <c r="C593" s="1" t="s">
        <v>174</v>
      </c>
      <c r="D593" s="9" t="s">
        <v>111</v>
      </c>
    </row>
    <row r="594" spans="1:4" ht="38.25">
      <c r="A594" s="4">
        <v>26</v>
      </c>
      <c r="B594" s="5">
        <v>41359.24375</v>
      </c>
      <c r="C594" s="1" t="s">
        <v>175</v>
      </c>
      <c r="D594" s="9" t="s">
        <v>96</v>
      </c>
    </row>
    <row r="595" spans="1:4" ht="12.75">
      <c r="A595" s="4">
        <v>27</v>
      </c>
      <c r="B595" s="5">
        <v>41358.13125</v>
      </c>
      <c r="C595" s="1" t="s">
        <v>176</v>
      </c>
      <c r="D595" s="9" t="s">
        <v>94</v>
      </c>
    </row>
    <row r="596" spans="1:4" ht="38.25">
      <c r="A596" s="4">
        <v>28</v>
      </c>
      <c r="B596" s="5">
        <v>41355.13958333333</v>
      </c>
      <c r="C596" s="1" t="s">
        <v>177</v>
      </c>
      <c r="D596" s="9" t="s">
        <v>111</v>
      </c>
    </row>
    <row r="597" spans="1:4" ht="38.25">
      <c r="A597" s="4">
        <v>29</v>
      </c>
      <c r="B597" s="5">
        <v>41355.13125</v>
      </c>
      <c r="C597" s="1" t="s">
        <v>178</v>
      </c>
      <c r="D597" s="9" t="s">
        <v>138</v>
      </c>
    </row>
    <row r="598" spans="1:4" ht="25.5">
      <c r="A598" s="4">
        <v>30</v>
      </c>
      <c r="B598" s="5">
        <v>41355.104166666664</v>
      </c>
      <c r="C598" s="1" t="s">
        <v>179</v>
      </c>
      <c r="D598" s="9" t="s">
        <v>105</v>
      </c>
    </row>
    <row r="599" spans="1:4" ht="12.75">
      <c r="A599" s="4">
        <v>31</v>
      </c>
      <c r="B599" s="5">
        <v>41355.009722222225</v>
      </c>
      <c r="C599" s="1" t="s">
        <v>180</v>
      </c>
      <c r="D599" s="9" t="s">
        <v>153</v>
      </c>
    </row>
    <row r="600" spans="1:4" ht="25.5">
      <c r="A600" s="4">
        <v>32</v>
      </c>
      <c r="B600" s="5">
        <v>41354.96527777778</v>
      </c>
      <c r="C600" s="1" t="s">
        <v>181</v>
      </c>
      <c r="D600" s="9" t="s">
        <v>105</v>
      </c>
    </row>
    <row r="601" spans="1:4" ht="76.5">
      <c r="A601" s="4">
        <v>33</v>
      </c>
      <c r="B601" s="5">
        <v>41354.84027777778</v>
      </c>
      <c r="C601" s="1" t="s">
        <v>388</v>
      </c>
      <c r="D601" s="9" t="s">
        <v>131</v>
      </c>
    </row>
    <row r="602" spans="1:4" ht="25.5">
      <c r="A602" s="4">
        <v>34</v>
      </c>
      <c r="B602" s="5">
        <v>41354.82847222222</v>
      </c>
      <c r="C602" s="1" t="s">
        <v>389</v>
      </c>
      <c r="D602" s="9" t="s">
        <v>96</v>
      </c>
    </row>
    <row r="603" spans="1:4" ht="25.5">
      <c r="A603" s="4">
        <v>35</v>
      </c>
      <c r="B603" s="5">
        <v>41354.81805555556</v>
      </c>
      <c r="C603" s="1" t="s">
        <v>390</v>
      </c>
      <c r="D603" s="9" t="s">
        <v>131</v>
      </c>
    </row>
    <row r="606" spans="1:3" ht="24.75" customHeight="1">
      <c r="A606" s="37" t="s">
        <v>391</v>
      </c>
      <c r="B606" s="37" t="s">
        <v>391</v>
      </c>
      <c r="C606" s="37" t="s">
        <v>391</v>
      </c>
    </row>
    <row r="607" spans="1:3" ht="30" customHeight="1">
      <c r="A607" s="41" t="s">
        <v>184</v>
      </c>
      <c r="B607" s="41" t="s">
        <v>184</v>
      </c>
      <c r="C607" s="2" t="s">
        <v>185</v>
      </c>
    </row>
    <row r="608" spans="1:3" ht="12.75">
      <c r="A608" s="39"/>
      <c r="B608" s="39"/>
      <c r="C608" s="6">
        <v>27</v>
      </c>
    </row>
    <row r="609" spans="1:3" ht="12.75">
      <c r="A609" s="40" t="s">
        <v>186</v>
      </c>
      <c r="B609" s="40">
        <v>27</v>
      </c>
      <c r="C609" s="7">
        <v>27</v>
      </c>
    </row>
    <row r="610" spans="1:3" ht="12.75">
      <c r="A610" s="38" t="s">
        <v>187</v>
      </c>
      <c r="B610" s="38">
        <v>14</v>
      </c>
      <c r="C610" s="8">
        <v>14</v>
      </c>
    </row>
    <row r="612" spans="1:4" ht="12.75">
      <c r="A612" s="3" t="s">
        <v>188</v>
      </c>
      <c r="B612" s="3" t="s">
        <v>189</v>
      </c>
      <c r="C612" s="3" t="s">
        <v>190</v>
      </c>
      <c r="D612" s="3" t="s">
        <v>414</v>
      </c>
    </row>
    <row r="613" spans="1:4" ht="38.25">
      <c r="A613" s="4">
        <v>1</v>
      </c>
      <c r="B613" s="5">
        <v>41383.71666666667</v>
      </c>
      <c r="C613" s="1" t="s">
        <v>392</v>
      </c>
      <c r="D613" s="9" t="s">
        <v>159</v>
      </c>
    </row>
    <row r="614" spans="1:4" ht="25.5">
      <c r="A614" s="4">
        <v>2</v>
      </c>
      <c r="B614" s="5">
        <v>41382.79861111111</v>
      </c>
      <c r="C614" s="1" t="s">
        <v>393</v>
      </c>
      <c r="D614" s="9" t="s">
        <v>98</v>
      </c>
    </row>
    <row r="615" spans="1:4" ht="63.75">
      <c r="A615" s="4">
        <v>3</v>
      </c>
      <c r="B615" s="5">
        <v>41382.05</v>
      </c>
      <c r="C615" s="1" t="s">
        <v>394</v>
      </c>
      <c r="D615" s="9" t="s">
        <v>151</v>
      </c>
    </row>
    <row r="616" spans="1:3" ht="12.75">
      <c r="A616" s="4">
        <v>4</v>
      </c>
      <c r="B616" s="5">
        <v>41380.868055555555</v>
      </c>
      <c r="C616" s="1" t="s">
        <v>495</v>
      </c>
    </row>
    <row r="617" spans="1:4" ht="38.25">
      <c r="A617" s="4">
        <v>5</v>
      </c>
      <c r="B617" s="5">
        <v>41380.62986111111</v>
      </c>
      <c r="C617" s="1" t="s">
        <v>395</v>
      </c>
      <c r="D617" s="9" t="s">
        <v>159</v>
      </c>
    </row>
    <row r="618" spans="1:3" ht="12.75">
      <c r="A618" s="4">
        <v>6</v>
      </c>
      <c r="B618" s="5">
        <v>41379.15833333333</v>
      </c>
      <c r="C618" s="1" t="s">
        <v>489</v>
      </c>
    </row>
    <row r="619" spans="1:4" ht="38.25">
      <c r="A619" s="4">
        <v>7</v>
      </c>
      <c r="B619" s="5">
        <v>41377.79513888889</v>
      </c>
      <c r="C619" s="1" t="s">
        <v>396</v>
      </c>
      <c r="D619" s="9" t="s">
        <v>159</v>
      </c>
    </row>
    <row r="620" spans="1:3" ht="12.75">
      <c r="A620" s="4">
        <v>8</v>
      </c>
      <c r="B620" s="5">
        <v>41377.16388888889</v>
      </c>
      <c r="C620" s="1" t="s">
        <v>397</v>
      </c>
    </row>
    <row r="621" spans="1:4" ht="76.5">
      <c r="A621" s="4">
        <v>9</v>
      </c>
      <c r="B621" s="5">
        <v>41376.126388888886</v>
      </c>
      <c r="C621" s="1" t="s">
        <v>398</v>
      </c>
      <c r="D621" s="9" t="s">
        <v>96</v>
      </c>
    </row>
    <row r="622" spans="1:3" ht="12.75">
      <c r="A622" s="4">
        <v>10</v>
      </c>
      <c r="B622" s="5">
        <v>41368.87847222222</v>
      </c>
      <c r="C622" s="1" t="s">
        <v>399</v>
      </c>
    </row>
    <row r="623" spans="1:3" ht="12.75">
      <c r="A623" s="4">
        <v>11</v>
      </c>
      <c r="B623" s="5">
        <v>41367.87777777778</v>
      </c>
      <c r="C623" s="1" t="s">
        <v>400</v>
      </c>
    </row>
    <row r="624" spans="1:4" ht="38.25">
      <c r="A624" s="4">
        <v>12</v>
      </c>
      <c r="B624" s="5">
        <v>41367.856944444444</v>
      </c>
      <c r="C624" s="1" t="s">
        <v>401</v>
      </c>
      <c r="D624" s="9" t="s">
        <v>159</v>
      </c>
    </row>
    <row r="625" spans="1:3" ht="12.75">
      <c r="A625" s="4">
        <v>13</v>
      </c>
      <c r="B625" s="5">
        <v>41366.191666666666</v>
      </c>
      <c r="C625" s="1" t="s">
        <v>402</v>
      </c>
    </row>
    <row r="626" spans="1:4" ht="25.5">
      <c r="A626" s="4">
        <v>14</v>
      </c>
      <c r="B626" s="5">
        <v>41365.904861111114</v>
      </c>
      <c r="C626" s="1" t="s">
        <v>403</v>
      </c>
      <c r="D626" s="9" t="s">
        <v>117</v>
      </c>
    </row>
    <row r="627" spans="1:3" ht="12.75">
      <c r="A627" s="4">
        <v>15</v>
      </c>
      <c r="B627" s="5">
        <v>41365.77222222222</v>
      </c>
      <c r="C627" s="1" t="s">
        <v>489</v>
      </c>
    </row>
    <row r="628" spans="1:3" ht="12.75">
      <c r="A628" s="4">
        <v>16</v>
      </c>
      <c r="B628" s="5">
        <v>41365.725694444445</v>
      </c>
      <c r="C628" s="1" t="s">
        <v>489</v>
      </c>
    </row>
    <row r="629" spans="1:4" ht="38.25">
      <c r="A629" s="4">
        <v>17</v>
      </c>
      <c r="B629" s="5">
        <v>41363.20277777778</v>
      </c>
      <c r="C629" s="1" t="s">
        <v>404</v>
      </c>
      <c r="D629" s="9" t="s">
        <v>159</v>
      </c>
    </row>
    <row r="630" spans="1:3" ht="38.25">
      <c r="A630" s="4">
        <v>18</v>
      </c>
      <c r="B630" s="5">
        <v>41359.24375</v>
      </c>
      <c r="C630" s="1" t="s">
        <v>405</v>
      </c>
    </row>
    <row r="631" spans="1:4" ht="25.5">
      <c r="A631" s="4">
        <v>19</v>
      </c>
      <c r="B631" s="5">
        <v>41358.13125</v>
      </c>
      <c r="C631" s="1" t="s">
        <v>406</v>
      </c>
      <c r="D631" s="9" t="s">
        <v>112</v>
      </c>
    </row>
    <row r="632" spans="1:4" ht="38.25">
      <c r="A632" s="4">
        <v>20</v>
      </c>
      <c r="B632" s="5">
        <v>41355.13958333333</v>
      </c>
      <c r="C632" s="1" t="s">
        <v>407</v>
      </c>
      <c r="D632" s="9" t="s">
        <v>159</v>
      </c>
    </row>
    <row r="633" spans="1:4" ht="38.25">
      <c r="A633" s="4">
        <v>21</v>
      </c>
      <c r="B633" s="5">
        <v>41355.13125</v>
      </c>
      <c r="C633" s="1" t="s">
        <v>408</v>
      </c>
      <c r="D633" s="9" t="s">
        <v>159</v>
      </c>
    </row>
    <row r="634" spans="1:3" ht="12.75">
      <c r="A634" s="4">
        <v>22</v>
      </c>
      <c r="B634" s="5">
        <v>41355.104166666664</v>
      </c>
      <c r="C634" s="1" t="s">
        <v>409</v>
      </c>
    </row>
    <row r="635" spans="1:3" ht="12.75">
      <c r="A635" s="4">
        <v>23</v>
      </c>
      <c r="B635" s="5">
        <v>41355.009722222225</v>
      </c>
      <c r="C635" s="1" t="s">
        <v>514</v>
      </c>
    </row>
    <row r="636" spans="1:3" ht="12.75">
      <c r="A636" s="4">
        <v>24</v>
      </c>
      <c r="B636" s="5">
        <v>41354.96527777778</v>
      </c>
      <c r="C636" s="1" t="s">
        <v>410</v>
      </c>
    </row>
    <row r="637" spans="1:4" ht="63.75">
      <c r="A637" s="4">
        <v>25</v>
      </c>
      <c r="B637" s="5">
        <v>41354.84027777778</v>
      </c>
      <c r="C637" s="1" t="s">
        <v>411</v>
      </c>
      <c r="D637" s="9" t="s">
        <v>160</v>
      </c>
    </row>
    <row r="638" spans="1:3" ht="114.75">
      <c r="A638" s="4">
        <v>26</v>
      </c>
      <c r="B638" s="5">
        <v>41354.82847222222</v>
      </c>
      <c r="C638" s="1" t="s">
        <v>412</v>
      </c>
    </row>
    <row r="639" spans="1:4" ht="12.75">
      <c r="A639" s="4">
        <v>27</v>
      </c>
      <c r="B639" s="5">
        <v>41354.81805555556</v>
      </c>
      <c r="C639" s="1" t="s">
        <v>413</v>
      </c>
      <c r="D639" s="9" t="s">
        <v>194</v>
      </c>
    </row>
  </sheetData>
  <sheetProtection/>
  <mergeCells count="67">
    <mergeCell ref="A69:C69"/>
    <mergeCell ref="A6:B6"/>
    <mergeCell ref="A7:B7"/>
    <mergeCell ref="A2:D2"/>
    <mergeCell ref="A1:C1"/>
    <mergeCell ref="A3:C3"/>
    <mergeCell ref="A4:B4"/>
    <mergeCell ref="A5:B5"/>
    <mergeCell ref="A128:C128"/>
    <mergeCell ref="A297:B297"/>
    <mergeCell ref="A296:B296"/>
    <mergeCell ref="A131:B131"/>
    <mergeCell ref="A132:B132"/>
    <mergeCell ref="A190:C190"/>
    <mergeCell ref="A129:B129"/>
    <mergeCell ref="A130:B130"/>
    <mergeCell ref="A70:B70"/>
    <mergeCell ref="A71:B71"/>
    <mergeCell ref="A72:B72"/>
    <mergeCell ref="A73:B73"/>
    <mergeCell ref="A298:B298"/>
    <mergeCell ref="A192:B192"/>
    <mergeCell ref="A193:B193"/>
    <mergeCell ref="A194:B194"/>
    <mergeCell ref="A248:C248"/>
    <mergeCell ref="A249:B249"/>
    <mergeCell ref="A250:B250"/>
    <mergeCell ref="A251:B251"/>
    <mergeCell ref="A252:B252"/>
    <mergeCell ref="A295:C295"/>
    <mergeCell ref="A191:B191"/>
    <mergeCell ref="A382:B382"/>
    <mergeCell ref="A426:C426"/>
    <mergeCell ref="A299:B299"/>
    <mergeCell ref="A339:C339"/>
    <mergeCell ref="A340:B340"/>
    <mergeCell ref="A341:B341"/>
    <mergeCell ref="A342:B342"/>
    <mergeCell ref="A343:B343"/>
    <mergeCell ref="A378:C378"/>
    <mergeCell ref="A379:B379"/>
    <mergeCell ref="A380:B380"/>
    <mergeCell ref="A381:B381"/>
    <mergeCell ref="A517:B517"/>
    <mergeCell ref="A427:B427"/>
    <mergeCell ref="A428:B428"/>
    <mergeCell ref="A429:B429"/>
    <mergeCell ref="A430:B430"/>
    <mergeCell ref="A471:C471"/>
    <mergeCell ref="A606:C606"/>
    <mergeCell ref="A473:B473"/>
    <mergeCell ref="A474:B474"/>
    <mergeCell ref="A475:B475"/>
    <mergeCell ref="A516:C516"/>
    <mergeCell ref="A518:B518"/>
    <mergeCell ref="A564:B564"/>
    <mergeCell ref="A565:B565"/>
    <mergeCell ref="A472:B472"/>
    <mergeCell ref="A566:B566"/>
    <mergeCell ref="A519:B519"/>
    <mergeCell ref="A520:B520"/>
    <mergeCell ref="A562:C562"/>
    <mergeCell ref="A563:B563"/>
    <mergeCell ref="A607:B607"/>
    <mergeCell ref="A608:B608"/>
    <mergeCell ref="A609:B609"/>
    <mergeCell ref="A610:B6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Stevens, Andrew</dc:creator>
  <cp:keywords/>
  <dc:description/>
  <cp:lastModifiedBy>The McClelland School</cp:lastModifiedBy>
  <cp:lastPrinted>2013-08-05T18:43:37Z</cp:lastPrinted>
  <dcterms:created xsi:type="dcterms:W3CDTF">2013-04-23T14:47:19Z</dcterms:created>
  <dcterms:modified xsi:type="dcterms:W3CDTF">2013-08-09T23:06:19Z</dcterms:modified>
  <cp:category/>
  <cp:version/>
  <cp:contentType/>
  <cp:contentStatus/>
</cp:coreProperties>
</file>